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C:\Users\חני נדלר\Desktop\"/>
    </mc:Choice>
  </mc:AlternateContent>
  <xr:revisionPtr revIDLastSave="0" documentId="8_{75C746C5-3069-43BA-A62E-85900FBC19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נסיון מלא " sheetId="1" r:id="rId1"/>
    <sheet name="תפריט" sheetId="5" state="hidden" r:id="rId2"/>
    <sheet name="שיבוץ לשליחה " sheetId="8" state="hidden" r:id="rId3"/>
    <sheet name="סידור שולחנות " sheetId="9" state="hidden" r:id="rId4"/>
    <sheet name="לינה בלבד " sheetId="2" state="hidden" r:id="rId5"/>
    <sheet name="סיכום - לא לגעת!!!" sheetId="7" state="hidden" r:id="rId6"/>
    <sheet name="אימות נתונים" sheetId="6" state="hidden" r:id="rId7"/>
    <sheet name="רשימת חדרים" sheetId="3" state="hidden" r:id="rId8"/>
    <sheet name="לשימוש פנימי" sheetId="4" state="hidden" r:id="rId9"/>
  </sheets>
  <definedNames>
    <definedName name="_xlnm._FilterDatabase" localSheetId="5" hidden="1">'סיכום - לא לגעת!!!'!$A$1:$E$70</definedName>
    <definedName name="Z_CC274BDB_067A_4730_B152_C9D4C4C82518_.wvu.Cols" localSheetId="0">'פנסיון מלא '!$J:$M</definedName>
    <definedName name="Z_CC274BDB_067A_4730_B152_C9D4C4C82518_.wvu.PrintArea" localSheetId="0">'פנסיון מלא '!$A$1:$I$94</definedName>
    <definedName name="יחיד_חלק_מזוג">'לשימוש פנימי'!$C$8</definedName>
    <definedName name="ילדאוכלשבת">'לשימוש פנימי'!$C$15</definedName>
    <definedName name="לול">'לשימוש פנימי'!$C$13</definedName>
    <definedName name="לינהבלבדזוג">#REF!</definedName>
    <definedName name="לינהבלבדנוסףבחדר">#REF!</definedName>
    <definedName name="מבוגראוכלשבת">'לשימוש פנימי'!$C$14</definedName>
    <definedName name="מנסיון_מלא_זוג">'לשימוש פנימי'!$C$9</definedName>
    <definedName name="סעודהראשונהילד">'לשימוש פנימי'!$C$17</definedName>
    <definedName name="סעודהראשונהמבוגר">'לשימוש פנימי'!$C$16</definedName>
    <definedName name="סעודהשלישיתילד">'לשימוש פנימי'!$C$21</definedName>
    <definedName name="סעודהשלישיתמבוגר">'לשימוש פנימי'!$C$20</definedName>
    <definedName name="סעודהשניהילד">'לשימוש פנימי'!$C$19</definedName>
    <definedName name="סעודהשניהמבוגר">'לשימוש פנימי'!$C$18</definedName>
    <definedName name="פנסיון_מלא_זוג">'לשימוש פנימי'!$C$9</definedName>
    <definedName name="פנסיון_מלא_מבוגר">'לשימוש פנימי'!$C$10</definedName>
    <definedName name="פנסיוןמלאיחידבחדר">'לשימוש פנימי'!$C$12</definedName>
    <definedName name="פנסיוןמלאילד">'לשימוש פנימי'!$C$11</definedName>
    <definedName name="פנסיוןמלאמבוגר">'לשימוש פנימי'!$C$11</definedName>
    <definedName name="תוספת">'לשימוש פנימי'!$A$5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H20" i="4"/>
  <c r="D42" i="1" l="1"/>
  <c r="D43" i="1"/>
  <c r="D44" i="1"/>
  <c r="D45" i="1"/>
  <c r="C8" i="4" l="1"/>
  <c r="D10" i="1" l="1"/>
  <c r="D11" i="1"/>
  <c r="D12" i="1"/>
  <c r="D13" i="1"/>
  <c r="D14" i="1"/>
  <c r="D15" i="1"/>
  <c r="D16" i="1"/>
  <c r="D17" i="1"/>
  <c r="D18" i="1"/>
  <c r="D19" i="1"/>
  <c r="D20" i="1"/>
  <c r="D21" i="1"/>
  <c r="G9" i="4" l="1"/>
  <c r="K8" i="2"/>
  <c r="D65" i="7" l="1"/>
  <c r="D19" i="7" l="1"/>
  <c r="D58" i="7" l="1"/>
  <c r="D57" i="7"/>
  <c r="D35" i="7"/>
  <c r="D34" i="7"/>
  <c r="D12" i="7"/>
  <c r="D40" i="7"/>
  <c r="D16" i="7"/>
  <c r="D17" i="7"/>
  <c r="D39" i="7"/>
  <c r="D15" i="7"/>
  <c r="D38" i="7"/>
  <c r="D11" i="7"/>
  <c r="D42" i="7" l="1"/>
  <c r="E8" i="2" l="1"/>
  <c r="D48" i="7" l="1"/>
  <c r="E48" i="7"/>
  <c r="D25" i="7"/>
  <c r="E25" i="7"/>
  <c r="D3" i="7"/>
  <c r="E3" i="7"/>
  <c r="D47" i="7" l="1"/>
  <c r="D24" i="7"/>
  <c r="D2" i="7"/>
  <c r="D62" i="7"/>
  <c r="D61" i="7"/>
  <c r="D37" i="7"/>
  <c r="D36" i="7"/>
  <c r="D14" i="7"/>
  <c r="D13" i="7"/>
  <c r="D56" i="7"/>
  <c r="D55" i="7"/>
  <c r="D54" i="7"/>
  <c r="D60" i="7"/>
  <c r="D49" i="7"/>
  <c r="D50" i="7"/>
  <c r="D51" i="7"/>
  <c r="D52" i="7"/>
  <c r="D53" i="7"/>
  <c r="D59" i="7"/>
  <c r="D27" i="7"/>
  <c r="D28" i="7"/>
  <c r="D29" i="7"/>
  <c r="D30" i="7"/>
  <c r="D31" i="7"/>
  <c r="D32" i="7"/>
  <c r="D33" i="7"/>
  <c r="D26" i="7"/>
  <c r="D5" i="7"/>
  <c r="D6" i="7"/>
  <c r="D7" i="7"/>
  <c r="D8" i="7"/>
  <c r="D9" i="7"/>
  <c r="D10" i="7"/>
  <c r="D4" i="7"/>
  <c r="D45" i="7"/>
  <c r="D46" i="7"/>
  <c r="D44" i="7"/>
  <c r="D22" i="7"/>
  <c r="D23" i="7"/>
  <c r="D21" i="7"/>
  <c r="D43" i="7"/>
  <c r="D41" i="7"/>
  <c r="D20" i="7"/>
  <c r="D18" i="7"/>
  <c r="D70" i="7"/>
  <c r="D69" i="7"/>
  <c r="D68" i="7"/>
  <c r="D67" i="7"/>
  <c r="D66" i="7"/>
  <c r="D64" i="7"/>
  <c r="D63" i="7"/>
  <c r="E9" i="2" l="1"/>
  <c r="K9" i="2"/>
  <c r="E10" i="2"/>
  <c r="K10" i="2"/>
  <c r="E11" i="2"/>
  <c r="K11" i="2"/>
  <c r="E12" i="2"/>
  <c r="K12" i="2"/>
  <c r="E13" i="2"/>
  <c r="K13" i="2"/>
  <c r="E14" i="2"/>
  <c r="K14" i="2"/>
  <c r="E15" i="2"/>
  <c r="K15" i="2"/>
  <c r="E16" i="2"/>
  <c r="K16" i="2"/>
  <c r="E17" i="2"/>
  <c r="K17" i="2"/>
  <c r="E18" i="2"/>
  <c r="K18" i="2"/>
  <c r="E19" i="2"/>
  <c r="K19" i="2"/>
  <c r="E20" i="2"/>
  <c r="K20" i="2"/>
  <c r="E21" i="2"/>
  <c r="K21" i="2"/>
  <c r="I55" i="1" l="1"/>
  <c r="J67" i="2" l="1"/>
  <c r="K22" i="2"/>
  <c r="K23" i="2"/>
  <c r="E22" i="2"/>
  <c r="E23" i="2"/>
  <c r="E29" i="2" l="1"/>
  <c r="E28" i="2"/>
  <c r="E27" i="2"/>
  <c r="E26" i="2"/>
  <c r="E25" i="2"/>
  <c r="E24" i="2"/>
  <c r="D22" i="4" l="1"/>
  <c r="D23" i="4"/>
  <c r="D24" i="4"/>
  <c r="D25" i="4"/>
  <c r="G8" i="4"/>
  <c r="H8" i="4"/>
  <c r="I8" i="4"/>
  <c r="L60" i="1" l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M59" i="1"/>
  <c r="L59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59" i="1"/>
  <c r="M74" i="1" l="1"/>
  <c r="J74" i="1"/>
  <c r="K74" i="1"/>
  <c r="L74" i="1"/>
  <c r="I52" i="4"/>
  <c r="H52" i="4"/>
  <c r="G52" i="4"/>
  <c r="I51" i="4"/>
  <c r="H51" i="4"/>
  <c r="G51" i="4"/>
  <c r="I50" i="4"/>
  <c r="H50" i="4"/>
  <c r="G50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4" i="4"/>
  <c r="H44" i="4"/>
  <c r="G44" i="4"/>
  <c r="I43" i="4"/>
  <c r="H43" i="4"/>
  <c r="G43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D21" i="4"/>
  <c r="I20" i="4"/>
  <c r="D20" i="4"/>
  <c r="I19" i="4"/>
  <c r="H19" i="4"/>
  <c r="G19" i="4"/>
  <c r="D19" i="4"/>
  <c r="I18" i="4"/>
  <c r="H18" i="4"/>
  <c r="G18" i="4"/>
  <c r="D18" i="4"/>
  <c r="I17" i="4"/>
  <c r="H17" i="4"/>
  <c r="G17" i="4"/>
  <c r="D17" i="4"/>
  <c r="I16" i="4"/>
  <c r="H16" i="4"/>
  <c r="G16" i="4"/>
  <c r="D16" i="4"/>
  <c r="I15" i="4"/>
  <c r="H15" i="4"/>
  <c r="G15" i="4"/>
  <c r="D15" i="4"/>
  <c r="I14" i="4"/>
  <c r="H14" i="4"/>
  <c r="G14" i="4"/>
  <c r="D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D9" i="4"/>
  <c r="J50" i="2"/>
  <c r="I50" i="2"/>
  <c r="G50" i="2"/>
  <c r="F50" i="2"/>
  <c r="K48" i="2"/>
  <c r="K47" i="2"/>
  <c r="K46" i="2"/>
  <c r="K45" i="2"/>
  <c r="K44" i="2"/>
  <c r="K43" i="2"/>
  <c r="E43" i="2"/>
  <c r="K42" i="2"/>
  <c r="E42" i="2"/>
  <c r="K41" i="2"/>
  <c r="E41" i="2"/>
  <c r="K40" i="2"/>
  <c r="E40" i="2"/>
  <c r="K39" i="2"/>
  <c r="K38" i="2"/>
  <c r="K37" i="2"/>
  <c r="E37" i="2"/>
  <c r="K36" i="2"/>
  <c r="E36" i="2"/>
  <c r="K35" i="2"/>
  <c r="E35" i="2"/>
  <c r="K34" i="2"/>
  <c r="E34" i="2"/>
  <c r="K33" i="2"/>
  <c r="E33" i="2"/>
  <c r="K32" i="2"/>
  <c r="E32" i="2"/>
  <c r="K31" i="2"/>
  <c r="E31" i="2"/>
  <c r="K30" i="2"/>
  <c r="E30" i="2"/>
  <c r="K29" i="2"/>
  <c r="K28" i="2"/>
  <c r="K27" i="2"/>
  <c r="K26" i="2"/>
  <c r="K25" i="2"/>
  <c r="K24" i="2"/>
  <c r="L50" i="2"/>
  <c r="J58" i="2" s="1"/>
  <c r="H74" i="1"/>
  <c r="G74" i="1"/>
  <c r="F74" i="1"/>
  <c r="E74" i="1"/>
  <c r="C74" i="1"/>
  <c r="B74" i="1"/>
  <c r="B11" i="4"/>
  <c r="D11" i="4" s="1"/>
  <c r="H55" i="1"/>
  <c r="G55" i="1"/>
  <c r="F55" i="1"/>
  <c r="E55" i="1"/>
  <c r="B13" i="4" s="1"/>
  <c r="D13" i="4" s="1"/>
  <c r="D54" i="1"/>
  <c r="D53" i="1"/>
  <c r="D52" i="1"/>
  <c r="D51" i="1"/>
  <c r="D50" i="1"/>
  <c r="D49" i="1"/>
  <c r="D48" i="1"/>
  <c r="D47" i="1"/>
  <c r="D46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B10" i="4" l="1"/>
  <c r="D10" i="4" s="1"/>
  <c r="B12" i="4"/>
  <c r="D12" i="4" s="1"/>
  <c r="C3" i="2"/>
  <c r="C2" i="2"/>
  <c r="K50" i="2"/>
  <c r="J57" i="2" s="1"/>
  <c r="B4" i="1"/>
  <c r="D55" i="1"/>
  <c r="B5" i="1" s="1"/>
  <c r="A5" i="5" s="1"/>
  <c r="E50" i="2"/>
  <c r="B3" i="1"/>
  <c r="B8" i="4"/>
  <c r="D8" i="4" s="1"/>
  <c r="B13" i="5" l="1"/>
  <c r="B14" i="5"/>
  <c r="B19" i="5"/>
  <c r="B11" i="5"/>
  <c r="B25" i="5"/>
  <c r="B21" i="5"/>
  <c r="B17" i="5"/>
  <c r="B28" i="5"/>
  <c r="B24" i="5"/>
  <c r="B10" i="5"/>
  <c r="C5" i="5"/>
  <c r="B27" i="5"/>
  <c r="B23" i="5"/>
  <c r="B26" i="5"/>
  <c r="B22" i="5"/>
  <c r="B18" i="5"/>
  <c r="B7" i="5"/>
  <c r="B7" i="1"/>
  <c r="J59" i="2"/>
  <c r="J71" i="2" s="1"/>
  <c r="B6" i="1"/>
  <c r="E5" i="5" l="1"/>
  <c r="F7" i="5" s="1"/>
  <c r="D7" i="5"/>
  <c r="E16" i="7"/>
  <c r="E20" i="7"/>
  <c r="E19" i="7"/>
  <c r="E17" i="7"/>
  <c r="E18" i="7"/>
  <c r="E9" i="7"/>
  <c r="E2" i="7"/>
  <c r="E10" i="7"/>
  <c r="E8" i="7"/>
  <c r="E7" i="7"/>
  <c r="E21" i="7"/>
  <c r="E22" i="7"/>
  <c r="E12" i="7"/>
  <c r="E15" i="7"/>
  <c r="E23" i="7"/>
  <c r="E6" i="7"/>
  <c r="B30" i="5"/>
  <c r="E13" i="7" s="1"/>
  <c r="E14" i="7"/>
  <c r="E11" i="7"/>
  <c r="E4" i="7"/>
  <c r="E5" i="7"/>
  <c r="E40" i="7" l="1"/>
  <c r="E24" i="7"/>
  <c r="F12" i="5"/>
  <c r="E66" i="7" s="1"/>
  <c r="F16" i="5"/>
  <c r="E70" i="7" s="1"/>
  <c r="E68" i="7"/>
  <c r="E47" i="7"/>
  <c r="E69" i="7"/>
  <c r="E67" i="7"/>
  <c r="D23" i="5"/>
  <c r="E28" i="7" s="1"/>
  <c r="E34" i="7"/>
  <c r="E35" i="7"/>
  <c r="E57" i="7"/>
  <c r="E58" i="7"/>
  <c r="F25" i="5"/>
  <c r="E53" i="7" s="1"/>
  <c r="E54" i="7"/>
  <c r="E65" i="7"/>
  <c r="E55" i="7"/>
  <c r="F17" i="5"/>
  <c r="E59" i="7" s="1"/>
  <c r="F24" i="5"/>
  <c r="E52" i="7" s="1"/>
  <c r="E56" i="7"/>
  <c r="F18" i="5"/>
  <c r="E60" i="7" s="1"/>
  <c r="F22" i="5"/>
  <c r="E50" i="7" s="1"/>
  <c r="F23" i="5"/>
  <c r="E51" i="7" s="1"/>
  <c r="F10" i="5"/>
  <c r="E63" i="7" s="1"/>
  <c r="E62" i="7"/>
  <c r="F30" i="5"/>
  <c r="E61" i="7" s="1"/>
  <c r="F11" i="5"/>
  <c r="E64" i="7" s="1"/>
  <c r="F21" i="5"/>
  <c r="E49" i="7" s="1"/>
  <c r="D21" i="5"/>
  <c r="E26" i="7" s="1"/>
  <c r="D14" i="5"/>
  <c r="E42" i="7" s="1"/>
  <c r="D22" i="5"/>
  <c r="E27" i="7" s="1"/>
  <c r="D24" i="5"/>
  <c r="E29" i="7" s="1"/>
  <c r="D25" i="5"/>
  <c r="E30" i="7" s="1"/>
  <c r="D26" i="5"/>
  <c r="E31" i="7" s="1"/>
  <c r="D28" i="5"/>
  <c r="E33" i="7" s="1"/>
  <c r="D30" i="5"/>
  <c r="E36" i="7" s="1"/>
  <c r="E39" i="7"/>
  <c r="D27" i="5"/>
  <c r="E32" i="7" s="1"/>
  <c r="D10" i="5"/>
  <c r="E38" i="7" s="1"/>
  <c r="D13" i="5"/>
  <c r="E41" i="7" s="1"/>
  <c r="D15" i="5"/>
  <c r="E43" i="7" s="1"/>
  <c r="E37" i="7"/>
  <c r="D17" i="5"/>
  <c r="E44" i="7" s="1"/>
  <c r="D18" i="5"/>
  <c r="E45" i="7" s="1"/>
  <c r="E4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Windows User</author>
  </authors>
  <commentList>
    <comment ref="B9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 לדוג': מבוגר, צריך דירה שקרובה לאולם
</t>
        </r>
      </text>
    </comment>
    <comment ref="F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גם אם מדובר על נערים/ות השניים הראשונים ישובצו כזוג</t>
        </r>
      </text>
    </comment>
    <comment ref="G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ימולא רק במקרה של אדם בודד בדירה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400-000001000000}">
      <text>
        <r>
          <rPr>
            <sz val="11"/>
            <color rgb="FF000000"/>
            <rFont val="Arial"/>
            <family val="2"/>
          </rPr>
          <t xml:space="preserve"> לדוג': מבוגר, צריך דירה שקרובה לאולם
</t>
        </r>
      </text>
    </comment>
  </commentList>
</comments>
</file>

<file path=xl/sharedStrings.xml><?xml version="1.0" encoding="utf-8"?>
<sst xmlns="http://schemas.openxmlformats.org/spreadsheetml/2006/main" count="539" uniqueCount="339">
  <si>
    <t xml:space="preserve">בס"ד </t>
  </si>
  <si>
    <t>שיבוץ דירות</t>
  </si>
  <si>
    <t>מס' חדרים גדולים</t>
  </si>
  <si>
    <t>מס' חדרים קטנים</t>
  </si>
  <si>
    <t>גפן 1</t>
  </si>
  <si>
    <t>גפן 2</t>
  </si>
  <si>
    <t>גפן 3</t>
  </si>
  <si>
    <t>גפן 4</t>
  </si>
  <si>
    <t>גפן 5</t>
  </si>
  <si>
    <t>גפן 6</t>
  </si>
  <si>
    <t>גפן 7</t>
  </si>
  <si>
    <t>גפן 8</t>
  </si>
  <si>
    <t>גפן 9</t>
  </si>
  <si>
    <t>גפן 10</t>
  </si>
  <si>
    <t>גפן 11</t>
  </si>
  <si>
    <t>גפן 12</t>
  </si>
  <si>
    <t>גפן 13</t>
  </si>
  <si>
    <t>תאנה 15</t>
  </si>
  <si>
    <t>תאנה 16</t>
  </si>
  <si>
    <t>תאנה 17</t>
  </si>
  <si>
    <t>תאנה 18</t>
  </si>
  <si>
    <t>תאנה 19</t>
  </si>
  <si>
    <t>תאנה 20</t>
  </si>
  <si>
    <t>תאנה 21</t>
  </si>
  <si>
    <t>תאנה 22</t>
  </si>
  <si>
    <t>תאנה 23</t>
  </si>
  <si>
    <t>תאנה 24</t>
  </si>
  <si>
    <t>תאנה 25</t>
  </si>
  <si>
    <t>עלות לינה בלבד</t>
  </si>
  <si>
    <t>תאנה 26</t>
  </si>
  <si>
    <t>תאנה 27</t>
  </si>
  <si>
    <t>זית 28</t>
  </si>
  <si>
    <t>זית 29</t>
  </si>
  <si>
    <t>זית 30</t>
  </si>
  <si>
    <t>זית 31</t>
  </si>
  <si>
    <t>זית 32</t>
  </si>
  <si>
    <t>זית 33</t>
  </si>
  <si>
    <t>זית 34</t>
  </si>
  <si>
    <t>זית 35</t>
  </si>
  <si>
    <t>זית 36</t>
  </si>
  <si>
    <t>זית 37</t>
  </si>
  <si>
    <t>1/1</t>
  </si>
  <si>
    <t>תמר 1 דירה 1</t>
  </si>
  <si>
    <t>1/2</t>
  </si>
  <si>
    <t>תמר 1 דירה 2</t>
  </si>
  <si>
    <t>1/3</t>
  </si>
  <si>
    <t>תמר 1 דירה 3</t>
  </si>
  <si>
    <t>1/4</t>
  </si>
  <si>
    <t>תמר 1 דירה 4</t>
  </si>
  <si>
    <t>1/5</t>
  </si>
  <si>
    <t>תמר 1 דירה 5</t>
  </si>
  <si>
    <t>1/6</t>
  </si>
  <si>
    <t>תמר 1 דירה 6</t>
  </si>
  <si>
    <t>1/7</t>
  </si>
  <si>
    <t>תמר 1 דירה 7</t>
  </si>
  <si>
    <t>1/8</t>
  </si>
  <si>
    <t>תמר 1 דירה 8</t>
  </si>
  <si>
    <t>1/9</t>
  </si>
  <si>
    <t>תמר 1 דירה 9</t>
  </si>
  <si>
    <t>מס"ד</t>
  </si>
  <si>
    <t>1/10</t>
  </si>
  <si>
    <t>תמר 1 דירה 10</t>
  </si>
  <si>
    <t>1/11</t>
  </si>
  <si>
    <t>תמר 1 דירה 11</t>
  </si>
  <si>
    <t>1/12</t>
  </si>
  <si>
    <t>תמר 1 דירה 12</t>
  </si>
  <si>
    <t>2/1</t>
  </si>
  <si>
    <t>תמר 2 דירה 1</t>
  </si>
  <si>
    <t>2/2</t>
  </si>
  <si>
    <t>תמר 2 דירה 2</t>
  </si>
  <si>
    <t>2/3</t>
  </si>
  <si>
    <t>תמר 2 דירה 3</t>
  </si>
  <si>
    <t>2/4</t>
  </si>
  <si>
    <t>תמר 2 דירה 4</t>
  </si>
  <si>
    <t>2/5</t>
  </si>
  <si>
    <t>תמר 2 דירה 5</t>
  </si>
  <si>
    <t>2/6</t>
  </si>
  <si>
    <t>תמר 2 דירה 6</t>
  </si>
  <si>
    <t>2/7</t>
  </si>
  <si>
    <t>שם החדר (לשימוש פנימי)</t>
  </si>
  <si>
    <t>תמר 2 דירה 7</t>
  </si>
  <si>
    <t>2/8</t>
  </si>
  <si>
    <t>פנסיון מלא</t>
  </si>
  <si>
    <t>תמר 2 דירה 8</t>
  </si>
  <si>
    <t>2/9</t>
  </si>
  <si>
    <t>תמר 2 דירה 9</t>
  </si>
  <si>
    <t>הערות</t>
  </si>
  <si>
    <t>שם המשפחה + שמות ההורים</t>
  </si>
  <si>
    <t>סה"כ לנים בחדר (לא למלא!)</t>
  </si>
  <si>
    <t>לול</t>
  </si>
  <si>
    <t>מספר מבוגרים (הורים)</t>
  </si>
  <si>
    <t>במידה ומדובר על יחיד בחדר יש לציין כאן</t>
  </si>
  <si>
    <t>2/10</t>
  </si>
  <si>
    <t>מבוגר נוסף</t>
  </si>
  <si>
    <t>תמר 2 דירה 10</t>
  </si>
  <si>
    <t>ילד נוסף</t>
  </si>
  <si>
    <t>2/11</t>
  </si>
  <si>
    <t>תמר 2 דירה 11</t>
  </si>
  <si>
    <t>2/12</t>
  </si>
  <si>
    <t>תמר 2 דירה 12</t>
  </si>
  <si>
    <t>עלות לפי משפחה</t>
  </si>
  <si>
    <t>ילדים מעל גיל 12</t>
  </si>
  <si>
    <t>ילד 2-12</t>
  </si>
  <si>
    <t>לשימוש פנימי</t>
  </si>
  <si>
    <t>מוצר</t>
  </si>
  <si>
    <t>כמות</t>
  </si>
  <si>
    <t>מחיר</t>
  </si>
  <si>
    <t>סה"כ</t>
  </si>
  <si>
    <t>שמות האורחים</t>
  </si>
  <si>
    <t>כמות אורחים בדירה</t>
  </si>
  <si>
    <t>מס' לולים</t>
  </si>
  <si>
    <t>מס' דירה</t>
  </si>
  <si>
    <t>יחיד כחלק מזוג</t>
  </si>
  <si>
    <t>פנסיון מלא זוג</t>
  </si>
  <si>
    <t>פנסיון מלא מבוגר</t>
  </si>
  <si>
    <t>פנסיון מלא ילד</t>
  </si>
  <si>
    <t>פנסיון מלא יחיד בחדר</t>
  </si>
  <si>
    <t>מבוגר אוכל שבת</t>
  </si>
  <si>
    <t>ילד אוכל שבת</t>
  </si>
  <si>
    <t>סעודה ראשונה מבוגר</t>
  </si>
  <si>
    <t>סעודה ראשונה ילד</t>
  </si>
  <si>
    <t>סעודה שניה מבוגר</t>
  </si>
  <si>
    <t>סעודה שניה ילד</t>
  </si>
  <si>
    <t>סעודה שלישית מבוגר</t>
  </si>
  <si>
    <t>סיכום עלות ללא אוכל:</t>
  </si>
  <si>
    <t>סעודה שלישית ילד</t>
  </si>
  <si>
    <t>יחיד מתוך זוג לינה</t>
  </si>
  <si>
    <t>יחיד בחדר לינה</t>
  </si>
  <si>
    <t>ילד נוסף לינה</t>
  </si>
  <si>
    <t>סעודות בלבד</t>
  </si>
  <si>
    <t>שם משפחה</t>
  </si>
  <si>
    <t>מספר מבוגרים 12+</t>
  </si>
  <si>
    <t>מס' ילדים 2-12</t>
  </si>
  <si>
    <t>כל הסעודות (לציין את הספרה 1)</t>
  </si>
  <si>
    <t>רק סעודה ראשונה (לציין את הספרה 1)</t>
  </si>
  <si>
    <t>רק סעודה שניה (לציין את הספרה 1)</t>
  </si>
  <si>
    <t>רק סעודה שלישית (לציין את הספרה 1)</t>
  </si>
  <si>
    <t>שם התוספת</t>
  </si>
  <si>
    <t>מקדמה ששולמה</t>
  </si>
  <si>
    <t>מס' סועדים לכל הסעודות</t>
  </si>
  <si>
    <t>תוספת סעודה שניה</t>
  </si>
  <si>
    <t>תוספת סעודה ראשונה</t>
  </si>
  <si>
    <t>תוספת סעודה שלישית</t>
  </si>
  <si>
    <t>סיכום מס' סועדים בלבד</t>
  </si>
  <si>
    <t>סעודה ראשונה</t>
  </si>
  <si>
    <t>סעודה שניה</t>
  </si>
  <si>
    <t>סה"כ נותר לתשלום</t>
  </si>
  <si>
    <t>לינה בלבד:</t>
  </si>
  <si>
    <t>אולם ספיר</t>
  </si>
  <si>
    <t>עלות אולם</t>
  </si>
  <si>
    <t>סוג</t>
  </si>
  <si>
    <t>עלות</t>
  </si>
  <si>
    <t>אולם רימון / חדר אוכל ישיבה</t>
  </si>
  <si>
    <t>חצי אולם רימון / אולם כרמים</t>
  </si>
  <si>
    <t>אולם תפילה</t>
  </si>
  <si>
    <t>סעודה שלישית</t>
  </si>
  <si>
    <t>בית כנסת פרטי</t>
  </si>
  <si>
    <t>לילה נוסף</t>
  </si>
  <si>
    <t>חמישי/מוצש</t>
  </si>
  <si>
    <t>הגשה לשולחנות</t>
  </si>
  <si>
    <t>מנה ראשונה</t>
  </si>
  <si>
    <t xml:space="preserve">מנה עיקרית </t>
  </si>
  <si>
    <t>מנה עיקרית</t>
  </si>
  <si>
    <t>תוספות</t>
  </si>
  <si>
    <t>סלטים</t>
  </si>
  <si>
    <t>קינוח</t>
  </si>
  <si>
    <t>מנה עיקרית ערב שבת</t>
  </si>
  <si>
    <t xml:space="preserve">סלטים </t>
  </si>
  <si>
    <t>תוספת</t>
  </si>
  <si>
    <t>מנה אחרונה</t>
  </si>
  <si>
    <t>מנה ראשונה בוקר שבת</t>
  </si>
  <si>
    <t>סגנון תיבול</t>
  </si>
  <si>
    <t>פירות העונה</t>
  </si>
  <si>
    <t>לא חריף</t>
  </si>
  <si>
    <t>פיקנטי</t>
  </si>
  <si>
    <t>קיגל ירושלמי</t>
  </si>
  <si>
    <t>חריף</t>
  </si>
  <si>
    <t>לזניה בשרית</t>
  </si>
  <si>
    <t>מנה ראשונה ערב שבת</t>
  </si>
  <si>
    <t xml:space="preserve">חמין בשרי </t>
  </si>
  <si>
    <t xml:space="preserve"> מרק תימני עשיר</t>
  </si>
  <si>
    <t xml:space="preserve"> חומוס ישראלי</t>
  </si>
  <si>
    <t xml:space="preserve"> אורז לבן עם צימוקים ושקדים</t>
  </si>
  <si>
    <t xml:space="preserve"> שקשוקה פיקנטית</t>
  </si>
  <si>
    <t xml:space="preserve"> טחינה לבנה</t>
  </si>
  <si>
    <t xml:space="preserve"> קוקטייל אננס / פירות טרופיים</t>
  </si>
  <si>
    <t xml:space="preserve"> מרק בצל</t>
  </si>
  <si>
    <t xml:space="preserve"> גזר בלימון פיקנטי</t>
  </si>
  <si>
    <t xml:space="preserve"> סירות תפו"א בעשבי תיבול</t>
  </si>
  <si>
    <t xml:space="preserve"> עוגות הבית</t>
  </si>
  <si>
    <t xml:space="preserve"> ג'חנון תימני עם ביצה קשה</t>
  </si>
  <si>
    <t xml:space="preserve"> מרק עגבניות</t>
  </si>
  <si>
    <t xml:space="preserve"> כתף בקר ברוטב פטריות / עגבניות + 8 ₪</t>
  </si>
  <si>
    <t xml:space="preserve"> מטבוחה</t>
  </si>
  <si>
    <t xml:space="preserve"> זיתים ברוטב עגבניות</t>
  </si>
  <si>
    <t xml:space="preserve"> מיני מגנום פרווה + 4 ₪</t>
  </si>
  <si>
    <t xml:space="preserve"> בורקס תפו"א</t>
  </si>
  <si>
    <t xml:space="preserve"> נתחי אסאדו בתנור + 8</t>
  </si>
  <si>
    <t xml:space="preserve"> סלט חצילי הבית</t>
  </si>
  <si>
    <t xml:space="preserve"> שעועית מוקפצת עם פטריות ופלפלים</t>
  </si>
  <si>
    <t xml:space="preserve"> חציל קלוי על האש בטחינה וסילאן</t>
  </si>
  <si>
    <t xml:space="preserve"> שעועית ברוטב פיקנטי</t>
  </si>
  <si>
    <t xml:space="preserve"> בורקס עם רוטב פטריות וחזה עוף</t>
  </si>
  <si>
    <t xml:space="preserve"> שוקיים בצ'ילי</t>
  </si>
  <si>
    <t xml:space="preserve"> חציל במיונז</t>
  </si>
  <si>
    <t xml:space="preserve"> אפונה וגזר ברוטב אדום</t>
  </si>
  <si>
    <t xml:space="preserve"> פרנות עם שמן זית וזעתר</t>
  </si>
  <si>
    <t xml:space="preserve"> דג אמנון ברוטב פיקנטי</t>
  </si>
  <si>
    <t xml:space="preserve"> כרוב אדום במיונז</t>
  </si>
  <si>
    <t xml:space="preserve"> ירקות מוקפצים</t>
  </si>
  <si>
    <t xml:space="preserve"> בלינצ'ס</t>
  </si>
  <si>
    <t xml:space="preserve"> נתחי סלמון בעשבי תיבול + 10 ₪</t>
  </si>
  <si>
    <t xml:space="preserve"> כרוב לבן וגזר במיונז</t>
  </si>
  <si>
    <t xml:space="preserve"> דג סלמון+ 10</t>
  </si>
  <si>
    <t xml:space="preserve"> בלינצ'ס תפוחי אדמה עם רוטב פטריות</t>
  </si>
  <si>
    <t xml:space="preserve"> חמוצי הבית</t>
  </si>
  <si>
    <t xml:space="preserve"> סלק אדום חי עם חמוציות, אגוזי מלך, וסלרי- ברוטב אסיאתי מתוק</t>
  </si>
  <si>
    <t xml:space="preserve"> סלט חמוצים וזיתים</t>
  </si>
  <si>
    <t xml:space="preserve"> סלט חסה ושרי ברוטב שום</t>
  </si>
  <si>
    <t xml:space="preserve"> סלט חסה עם פטריות, נבטים ואגוזים ברוטב שום</t>
  </si>
  <si>
    <t xml:space="preserve"> סלט ישראלי טרי</t>
  </si>
  <si>
    <t xml:space="preserve"> סלט כרוב עם חמוציות ואגוזים</t>
  </si>
  <si>
    <t xml:space="preserve"> סלט עגבניות שרי ברוטב שום ועשבי תיבול</t>
  </si>
  <si>
    <t xml:space="preserve"> סלט כרוב עם שמן ולימון</t>
  </si>
  <si>
    <t xml:space="preserve"> סלט כרוב ברוטב אסיאתי מתוק</t>
  </si>
  <si>
    <t xml:space="preserve"> קיגל ירושלמי  (50/100 מנות)</t>
  </si>
  <si>
    <t xml:space="preserve"> פשטידות (תירס/פטריות/קישואים)</t>
  </si>
  <si>
    <t>כרעי עוף בצ'ילי מתוק</t>
  </si>
  <si>
    <t>כרעי עוף ברוטב פיקנטי</t>
  </si>
  <si>
    <t xml:space="preserve"> כרעי עוף בעשבי תיבול </t>
  </si>
  <si>
    <t>פרגיות ברוטב פיקנטי</t>
  </si>
  <si>
    <t xml:space="preserve"> פרגיות בשום ודבש</t>
  </si>
  <si>
    <t>ללא</t>
  </si>
  <si>
    <t>בופה</t>
  </si>
  <si>
    <t>דג מושט בציפוי פריך</t>
  </si>
  <si>
    <t>סוג המנה</t>
  </si>
  <si>
    <t>מס' מנות</t>
  </si>
  <si>
    <t>שם המנה</t>
  </si>
  <si>
    <t>לחמים</t>
  </si>
  <si>
    <t>לחמניות רגילות</t>
  </si>
  <si>
    <t>סלט טונה עם תירס גמבה ומלפפון חמוץ</t>
  </si>
  <si>
    <t>פלטת ירקות</t>
  </si>
  <si>
    <t>תוספות סעודה שלישית</t>
  </si>
  <si>
    <t>ראשונות ועיקריות</t>
  </si>
  <si>
    <t xml:space="preserve"> תפו"א אפויים ס.שניה</t>
  </si>
  <si>
    <t xml:space="preserve"> תפו"א אפויים ס.שלישית</t>
  </si>
  <si>
    <r>
      <t>q</t>
    </r>
    <r>
      <rPr>
        <sz val="7"/>
        <color rgb="FF006666"/>
        <rFont val="Fb ReformaNarrow"/>
        <family val="1"/>
      </rPr>
      <t xml:space="preserve">      </t>
    </r>
    <r>
      <rPr>
        <sz val="11"/>
        <color rgb="FF006666"/>
        <rFont val="Fb ReformaNarrow"/>
        <family val="1"/>
      </rPr>
      <t xml:space="preserve">קינוחי רולדין + 4 ₪ </t>
    </r>
    <r>
      <rPr>
        <sz val="8"/>
        <color rgb="FF006666"/>
        <rFont val="Fb ReformaNarrow"/>
        <family val="1"/>
      </rPr>
      <t xml:space="preserve"> (40 יח')</t>
    </r>
  </si>
  <si>
    <t>מים,  שוופס מוגז, ספרינג בטעמים</t>
  </si>
  <si>
    <t>שניצלונים</t>
  </si>
  <si>
    <t xml:space="preserve"> קינוחי כוסות + 5  ₪ </t>
  </si>
  <si>
    <t xml:space="preserve"> קינוחי רולדין + 5 ₪</t>
  </si>
  <si>
    <t xml:space="preserve"> סופלה + 5 ₪</t>
  </si>
  <si>
    <t xml:space="preserve"> מרק ירקות עשיר - טבעוני</t>
  </si>
  <si>
    <t>הנחיות למילוי התפריט:</t>
  </si>
  <si>
    <r>
      <rPr>
        <b/>
        <sz val="11"/>
        <color theme="3" tint="-0.249977111117893"/>
        <rFont val="Heebo"/>
      </rPr>
      <t>יש להשתמש באימות נתונים בלבד</t>
    </r>
    <r>
      <rPr>
        <sz val="11"/>
        <color theme="3" tint="-0.249977111117893"/>
        <rFont val="Heebo"/>
      </rPr>
      <t>. אחרת זה דופק את האפשרות להוציא סיכום למטבח</t>
    </r>
  </si>
  <si>
    <r>
      <rPr>
        <b/>
        <sz val="11"/>
        <color theme="3" tint="-0.249977111117893"/>
        <rFont val="Heebo"/>
      </rPr>
      <t>הספרות בצד</t>
    </r>
    <r>
      <rPr>
        <sz val="11"/>
        <color theme="3" tint="-0.249977111117893"/>
        <rFont val="Heebo"/>
      </rPr>
      <t xml:space="preserve"> כל מנה הן נוסחה שנגזרת מהספרה בחלק העליון של כל עמודה.  </t>
    </r>
    <r>
      <rPr>
        <b/>
        <sz val="11"/>
        <color theme="3" tint="-0.249977111117893"/>
        <rFont val="Heebo"/>
      </rPr>
      <t>לא לשנות אותן ידנית.</t>
    </r>
  </si>
  <si>
    <r>
      <rPr>
        <b/>
        <sz val="11"/>
        <color theme="3" tint="-0.249977111117893"/>
        <rFont val="Heebo"/>
      </rPr>
      <t>המספר בראש כל עמודה</t>
    </r>
    <r>
      <rPr>
        <sz val="11"/>
        <color theme="3" tint="-0.249977111117893"/>
        <rFont val="Heebo"/>
      </rPr>
      <t xml:space="preserve"> היא נגזרת של שיבוץ האורחים. אז גם אותה </t>
    </r>
    <r>
      <rPr>
        <b/>
        <sz val="11"/>
        <color theme="3" tint="-0.249977111117893"/>
        <rFont val="Heebo"/>
      </rPr>
      <t>לא לשנות ידנית</t>
    </r>
  </si>
  <si>
    <r>
      <rPr>
        <b/>
        <sz val="11"/>
        <color theme="3" tint="-0.249977111117893"/>
        <rFont val="Heebo"/>
      </rPr>
      <t>לפני</t>
    </r>
    <r>
      <rPr>
        <sz val="11"/>
        <color theme="3" tint="-0.249977111117893"/>
        <rFont val="Heebo"/>
      </rPr>
      <t xml:space="preserve"> שמתחילים לערוך את הקובץ, </t>
    </r>
    <r>
      <rPr>
        <b/>
        <sz val="11"/>
        <color theme="3" tint="-0.249977111117893"/>
        <rFont val="Heebo"/>
      </rPr>
      <t>נא לשמור בשם</t>
    </r>
    <r>
      <rPr>
        <sz val="11"/>
        <color theme="3" tint="-0.249977111117893"/>
        <rFont val="Heebo"/>
      </rPr>
      <t xml:space="preserve"> בתיקיה הרלוונטית.</t>
    </r>
  </si>
  <si>
    <r>
      <t xml:space="preserve">בסיום המילוי יש </t>
    </r>
    <r>
      <rPr>
        <b/>
        <sz val="11"/>
        <color theme="3" tint="-0.249977111117893"/>
        <rFont val="Heebo"/>
      </rPr>
      <t>לעבור שוב על תפריט</t>
    </r>
    <r>
      <rPr>
        <sz val="11"/>
        <color theme="3" tint="-0.249977111117893"/>
        <rFont val="Heebo"/>
      </rPr>
      <t xml:space="preserve"> שלנו מול מה שהלקוח שלח</t>
    </r>
  </si>
  <si>
    <r>
      <t xml:space="preserve">יש </t>
    </r>
    <r>
      <rPr>
        <b/>
        <sz val="11"/>
        <color theme="3" tint="-0.249977111117893"/>
        <rFont val="Heebo"/>
      </rPr>
      <t>לשלוח ללקוח</t>
    </r>
    <r>
      <rPr>
        <sz val="11"/>
        <color theme="3" tint="-0.249977111117893"/>
        <rFont val="Heebo"/>
      </rPr>
      <t xml:space="preserve"> את התפריט לאישור</t>
    </r>
  </si>
  <si>
    <t>#</t>
  </si>
  <si>
    <t xml:space="preserve">הנחיות למילוי שיבוץ </t>
  </si>
  <si>
    <t>יש למלא את השמות כפי שאתם רוצים שיופיע בפתק על הדלת של הדירה</t>
  </si>
  <si>
    <t>אין למלא יותר משמונה אנשים בדירה</t>
  </si>
  <si>
    <t>במקרה של משפחה ברוכת ילדים במיוחד יש לשבץ בשתי יחידות נפרדות</t>
  </si>
  <si>
    <t>גם אם מדובר על הורה וילד / קבוצת ילדים - השניים הראשונים תמיד ישובצו כזוג</t>
  </si>
  <si>
    <t>כל שורה מייצגת דירה</t>
  </si>
  <si>
    <t>במידה ויש בקשות מיוחדות יש למלא אותן בהערות בצד</t>
  </si>
  <si>
    <t>E</t>
  </si>
  <si>
    <t>C</t>
  </si>
  <si>
    <t>A</t>
  </si>
  <si>
    <t>סעודה א</t>
  </si>
  <si>
    <t>סעודה ג</t>
  </si>
  <si>
    <t>סעודה ב</t>
  </si>
  <si>
    <t xml:space="preserve">         דג אמנון ברוטב פיקנטי</t>
  </si>
  <si>
    <t>חומוס</t>
  </si>
  <si>
    <t>טחינה לבנה</t>
  </si>
  <si>
    <t>מטבוחה</t>
  </si>
  <si>
    <t>סלט חצילי הבית</t>
  </si>
  <si>
    <r>
      <t>סלק אדום חי עם חמוציות, אגוזי מלך, וסלרי</t>
    </r>
    <r>
      <rPr>
        <sz val="9"/>
        <color rgb="FF006666"/>
        <rFont val="Fb ReformaNarrow"/>
        <family val="1"/>
      </rPr>
      <t>- ברוטב אסיאתי מתוק</t>
    </r>
  </si>
  <si>
    <t>אורז לבן עם צימוקים ושקדים</t>
  </si>
  <si>
    <t>ירקות מוקפצים</t>
  </si>
  <si>
    <t>חמוצי הבית</t>
  </si>
  <si>
    <t>ישראלי טרי</t>
  </si>
  <si>
    <t xml:space="preserve">חסה עם פטריות ואגוזים </t>
  </si>
  <si>
    <t>כרוב אסיאתי</t>
  </si>
  <si>
    <t>חומוס ישראלי</t>
  </si>
  <si>
    <t>סלט חסה ושרי ברוטב שום</t>
  </si>
  <si>
    <t>סלט ישראלי טרי</t>
  </si>
  <si>
    <t>סלט כרוב עם שמן ולימון</t>
  </si>
  <si>
    <t xml:space="preserve">ממרחים </t>
  </si>
  <si>
    <t>שקשוקה פיקנטית</t>
  </si>
  <si>
    <t xml:space="preserve">דג מושט בעשבי תיבול </t>
  </si>
  <si>
    <t xml:space="preserve">פירות ועוגות </t>
  </si>
  <si>
    <t>מוסקה</t>
  </si>
  <si>
    <t>תפוא ובטטה</t>
  </si>
  <si>
    <t>סופלה</t>
  </si>
  <si>
    <t>מרק הבית</t>
  </si>
  <si>
    <t>סעודה ראשונה - כשעה ורבע אחרי מנחה</t>
  </si>
  <si>
    <t>סעודה שניה - 10:30</t>
  </si>
  <si>
    <t>סלט חסה עם שרי ברוטב שום ▪</t>
  </si>
  <si>
    <t xml:space="preserve"> סלט כרוב עם חמוציות ואגוזים ▪</t>
  </si>
  <si>
    <t xml:space="preserve"> סלט גזר אסיאתי</t>
  </si>
  <si>
    <t>קציצות בקר</t>
  </si>
  <si>
    <t>ירכיים</t>
  </si>
  <si>
    <t>עדכון מחירון 7/22</t>
  </si>
  <si>
    <t xml:space="preserve">מס חדר </t>
  </si>
  <si>
    <t>שם</t>
  </si>
  <si>
    <t>כמות אורחים</t>
  </si>
  <si>
    <t>פירות</t>
  </si>
  <si>
    <t>כניסה</t>
  </si>
  <si>
    <t>שירותים</t>
  </si>
  <si>
    <t>מטבח</t>
  </si>
  <si>
    <t>מבואה</t>
  </si>
  <si>
    <t>נטילת ידיים</t>
  </si>
  <si>
    <t>פינת קפה</t>
  </si>
  <si>
    <t>אולם רימון</t>
  </si>
  <si>
    <t>בורקס</t>
  </si>
  <si>
    <t>תוספת חדר אוכל פרטי 30-39 סועדים</t>
  </si>
  <si>
    <t>תוספת חדר אוכל פרטי 20-39 סועדים</t>
  </si>
  <si>
    <t>סבא וגיטל</t>
  </si>
  <si>
    <t>חדר מונגש</t>
  </si>
  <si>
    <t>אסתי ושאול  רחל</t>
  </si>
  <si>
    <t>מרים ודביר 6 ילדים</t>
  </si>
  <si>
    <t>אביגיל ישראל 5 ילדים</t>
  </si>
  <si>
    <t>חדר יפה ומכובד</t>
  </si>
  <si>
    <t>חני ומאיר + 7 ילדים</t>
  </si>
  <si>
    <t>אלחנן ונעמה 7 ילדים</t>
  </si>
  <si>
    <t>אפרת ועזרא+3 ילדים</t>
  </si>
  <si>
    <t>אברהם והדס</t>
  </si>
  <si>
    <t>עמיצור ויעל ואלישיב</t>
  </si>
  <si>
    <t>איתן ושרה</t>
  </si>
  <si>
    <t>בני ורונית ושירה</t>
  </si>
  <si>
    <t>יצחק והודיה +5  בנות</t>
  </si>
  <si>
    <t>נתנאל ומיכל  + 7 ילדים</t>
  </si>
  <si>
    <t>חייל</t>
  </si>
  <si>
    <t>יואב ושרה  ומגן</t>
  </si>
  <si>
    <t xml:space="preserve">יעל וסער </t>
  </si>
  <si>
    <t>חדר גדול, חייל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</si>
</sst>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₪&quot;\ #,##0.0"/>
    <numFmt numFmtId="165" formatCode="&quot;₪&quot;\ #,##0"/>
    <numFmt numFmtId="166" formatCode="&quot;₪&quot;\ #,##0.00"/>
  </numFmts>
  <fonts count="72">
    <font>
      <sz val="11"/>
      <color rgb="FF000000"/>
      <name val="Arial"/>
    </font>
    <font>
      <b/>
      <sz val="11"/>
      <color rgb="FF4F81BD"/>
      <name val="Heebo"/>
    </font>
    <font>
      <sz val="10"/>
      <color rgb="FF000000"/>
      <name val="Arial"/>
      <family val="2"/>
    </font>
    <font>
      <sz val="11"/>
      <color rgb="FF4F81BD"/>
      <name val="Heebo"/>
    </font>
    <font>
      <b/>
      <sz val="10"/>
      <color rgb="FF000000"/>
      <name val="Heebo"/>
    </font>
    <font>
      <sz val="10"/>
      <color rgb="FF000000"/>
      <name val="Heebo"/>
    </font>
    <font>
      <sz val="11"/>
      <color rgb="FF000000"/>
      <name val="Arial"/>
      <family val="2"/>
    </font>
    <font>
      <b/>
      <sz val="10"/>
      <color theme="0"/>
      <name val="Assistant"/>
    </font>
    <font>
      <b/>
      <sz val="12"/>
      <color theme="0"/>
      <name val="Assistant"/>
    </font>
    <font>
      <b/>
      <sz val="12"/>
      <color rgb="FFFFFFFF"/>
      <name val="Assistant"/>
    </font>
    <font>
      <sz val="12"/>
      <color theme="0"/>
      <name val="Assistant"/>
    </font>
    <font>
      <b/>
      <sz val="12"/>
      <color rgb="FF000000"/>
      <name val="Assistant"/>
    </font>
    <font>
      <sz val="12"/>
      <color rgb="FF000000"/>
      <name val="Assistant"/>
    </font>
    <font>
      <sz val="11"/>
      <color rgb="FF000000"/>
      <name val="Assistant"/>
    </font>
    <font>
      <b/>
      <sz val="10"/>
      <color rgb="FF000000"/>
      <name val="Assistant"/>
    </font>
    <font>
      <sz val="10"/>
      <color rgb="FF000000"/>
      <name val="Assistant"/>
    </font>
    <font>
      <b/>
      <sz val="12"/>
      <name val="Assistant"/>
    </font>
    <font>
      <sz val="11"/>
      <name val="Assistant"/>
    </font>
    <font>
      <b/>
      <sz val="26"/>
      <color theme="1" tint="0.14999847407452621"/>
      <name val="Fb ReformaNarrow"/>
      <family val="1"/>
    </font>
    <font>
      <b/>
      <sz val="14"/>
      <color theme="1" tint="0.14999847407452621"/>
      <name val="Fb ReformaNarrow"/>
      <family val="1"/>
    </font>
    <font>
      <sz val="11"/>
      <color theme="1" tint="0.14999847407452621"/>
      <name val="Fb ReformaNarrow"/>
      <family val="1"/>
    </font>
    <font>
      <sz val="11"/>
      <color rgb="FF006666"/>
      <name val="Fb ReformaNarrow"/>
      <family val="1"/>
    </font>
    <font>
      <sz val="8"/>
      <color rgb="FF006666"/>
      <name val="Fb ReformaNarrow"/>
      <family val="1"/>
    </font>
    <font>
      <sz val="12"/>
      <color rgb="FF006666"/>
      <name val="Fb ReformaNarrow"/>
      <family val="1"/>
    </font>
    <font>
      <sz val="11"/>
      <color rgb="FF000000"/>
      <name val="Fb ReformaNarrow"/>
      <family val="1"/>
    </font>
    <font>
      <sz val="10"/>
      <color theme="1"/>
      <name val="Assistant"/>
    </font>
    <font>
      <u/>
      <sz val="11"/>
      <color theme="10"/>
      <name val="Arial"/>
      <family val="2"/>
    </font>
    <font>
      <sz val="12"/>
      <name val="Assistant"/>
    </font>
    <font>
      <sz val="14"/>
      <color rgb="FF222222"/>
      <name val="Assistant"/>
    </font>
    <font>
      <b/>
      <sz val="13.5"/>
      <color rgb="FF202124"/>
      <name val="Assistant"/>
    </font>
    <font>
      <sz val="11"/>
      <color rgb="FF5F6368"/>
      <name val="Assistant"/>
    </font>
    <font>
      <sz val="11"/>
      <color rgb="FF222222"/>
      <name val="Assistant"/>
    </font>
    <font>
      <sz val="12"/>
      <color rgb="FF222222"/>
      <name val="Assistant"/>
    </font>
    <font>
      <sz val="12"/>
      <color theme="1" tint="0.14999847407452621"/>
      <name val="Fb ReformaNarrow"/>
      <family val="1"/>
    </font>
    <font>
      <u/>
      <sz val="11"/>
      <color theme="10"/>
      <name val="Fb ReformaNarrow"/>
      <family val="1"/>
    </font>
    <font>
      <sz val="16"/>
      <color rgb="FF92D050"/>
      <name val="Fb ReformaNarrow"/>
      <family val="1"/>
    </font>
    <font>
      <b/>
      <sz val="11"/>
      <color rgb="FF000000"/>
      <name val="Fb ReformaNarrow"/>
      <family val="1"/>
    </font>
    <font>
      <sz val="10"/>
      <color rgb="FF006666"/>
      <name val="Fb ReformaNarrow"/>
      <family val="1"/>
    </font>
    <font>
      <sz val="7"/>
      <color rgb="FF006666"/>
      <name val="Fb ReformaNarrow"/>
      <family val="1"/>
    </font>
    <font>
      <b/>
      <sz val="12"/>
      <color rgb="FF000000"/>
      <name val="Fb ReformaNarrow"/>
      <family val="1"/>
    </font>
    <font>
      <b/>
      <sz val="20"/>
      <color theme="1" tint="0.14999847407452621"/>
      <name val="Fb ReformaNarrow"/>
      <family val="1"/>
    </font>
    <font>
      <b/>
      <sz val="12"/>
      <color theme="0"/>
      <name val="Fb ReformaNarrow"/>
      <family val="1"/>
    </font>
    <font>
      <sz val="11"/>
      <color rgb="FF000000"/>
      <name val="Arial"/>
      <family val="2"/>
    </font>
    <font>
      <b/>
      <sz val="11"/>
      <color theme="3" tint="-0.249977111117893"/>
      <name val="Heebo"/>
    </font>
    <font>
      <b/>
      <u/>
      <sz val="11"/>
      <color theme="3" tint="-0.249977111117893"/>
      <name val="Heebo"/>
    </font>
    <font>
      <sz val="11"/>
      <color theme="3" tint="-0.249977111117893"/>
      <name val="Heebo"/>
    </font>
    <font>
      <sz val="16"/>
      <color rgb="FF000000"/>
      <name val="Fb ReformaNarrow"/>
      <family val="1"/>
    </font>
    <font>
      <sz val="12"/>
      <color rgb="FF000000"/>
      <name val="Heebo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Heebo"/>
    </font>
    <font>
      <sz val="10"/>
      <color theme="1" tint="0.14999847407452621"/>
      <name val="Heebo"/>
    </font>
    <font>
      <sz val="11"/>
      <color rgb="FF000000"/>
      <name val="Heebo"/>
    </font>
    <font>
      <b/>
      <sz val="16"/>
      <color rgb="FF000000"/>
      <name val="Heebo"/>
    </font>
    <font>
      <b/>
      <sz val="11"/>
      <color rgb="FF000000"/>
      <name val="Heebo"/>
    </font>
    <font>
      <sz val="11"/>
      <name val="Heebo"/>
    </font>
    <font>
      <b/>
      <sz val="12"/>
      <color theme="0"/>
      <name val="Heebo"/>
    </font>
    <font>
      <sz val="9"/>
      <color rgb="FF006666"/>
      <name val="Fb ReformaNarrow"/>
      <family val="1"/>
    </font>
    <font>
      <b/>
      <sz val="12"/>
      <name val="Fb ReformaNarrow"/>
      <family val="1"/>
    </font>
    <font>
      <sz val="11"/>
      <name val="Arial"/>
      <family val="2"/>
    </font>
    <font>
      <b/>
      <sz val="14"/>
      <color rgb="FF262626"/>
      <name val="Fb ReformaNarrow"/>
      <family val="1"/>
    </font>
    <font>
      <b/>
      <sz val="11"/>
      <color rgb="FF262626"/>
      <name val="Fb ReformaNarrow"/>
      <family val="1"/>
    </font>
    <font>
      <sz val="11"/>
      <color rgb="FF262626"/>
      <name val="Fb ReformaNarrow"/>
      <family val="1"/>
    </font>
    <font>
      <sz val="11"/>
      <color rgb="FF000000"/>
      <name val="Arial"/>
      <family val="2"/>
    </font>
    <font>
      <b/>
      <sz val="11"/>
      <color rgb="FF000000"/>
      <name val="Assistant"/>
    </font>
    <font>
      <sz val="9"/>
      <color rgb="FF000000"/>
      <name val="Assistant"/>
    </font>
    <font>
      <b/>
      <sz val="8"/>
      <color rgb="FF000000"/>
      <name val="Assistant"/>
    </font>
    <font>
      <sz val="8"/>
      <color rgb="FF000000"/>
      <name val="Assistant"/>
    </font>
    <font>
      <sz val="16"/>
      <color rgb="FF000000"/>
      <name val="Assistant"/>
    </font>
    <font>
      <b/>
      <sz val="16"/>
      <color theme="0"/>
      <name val="Assistant"/>
    </font>
    <font>
      <b/>
      <sz val="16"/>
      <color theme="1"/>
      <name val="Assistant"/>
    </font>
    <font>
      <sz val="16"/>
      <color theme="1"/>
      <name val="Assistant"/>
    </font>
  </fonts>
  <fills count="27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  <fill>
      <patternFill patternType="solid">
        <fgColor rgb="FF548DD4"/>
        <bgColor rgb="FF548DD4"/>
      </patternFill>
    </fill>
    <fill>
      <patternFill patternType="solid">
        <fgColor rgb="FFCCFFFF"/>
        <bgColor rgb="FFCCFFFF"/>
      </patternFill>
    </fill>
    <fill>
      <patternFill patternType="solid">
        <fgColor rgb="FFB8CCE4"/>
        <bgColor rgb="FFB8CCE4"/>
      </patternFill>
    </fill>
    <fill>
      <patternFill patternType="solid">
        <fgColor rgb="FFA5A5A5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rgb="FF009999"/>
        <bgColor rgb="FF009999"/>
      </patternFill>
    </fill>
    <fill>
      <patternFill patternType="solid">
        <fgColor rgb="FF008080"/>
        <bgColor rgb="FF00808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B6DDE8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rgb="FFD9EAD3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6B26B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42" fillId="17" borderId="23" applyNumberFormat="0" applyFont="0" applyAlignment="0" applyProtection="0"/>
    <xf numFmtId="9" fontId="63" fillId="0" borderId="0" applyFont="0" applyFill="0" applyBorder="0" applyAlignment="0" applyProtection="0"/>
  </cellStyleXfs>
  <cellXfs count="199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top" wrapText="1" readingOrder="2"/>
    </xf>
    <xf numFmtId="0" fontId="7" fillId="10" borderId="7" xfId="0" applyFont="1" applyFill="1" applyBorder="1" applyAlignment="1">
      <alignment horizontal="center" vertical="top" wrapText="1" readingOrder="2"/>
    </xf>
    <xf numFmtId="0" fontId="7" fillId="10" borderId="2" xfId="0" applyFont="1" applyFill="1" applyBorder="1" applyAlignment="1">
      <alignment horizontal="center" vertical="top" wrapText="1" readingOrder="2"/>
    </xf>
    <xf numFmtId="0" fontId="7" fillId="10" borderId="8" xfId="0" applyFont="1" applyFill="1" applyBorder="1" applyAlignment="1">
      <alignment horizontal="center" vertical="top" wrapText="1" readingOrder="2"/>
    </xf>
    <xf numFmtId="164" fontId="7" fillId="10" borderId="8" xfId="0" applyNumberFormat="1" applyFont="1" applyFill="1" applyBorder="1" applyAlignment="1">
      <alignment horizontal="center" vertical="top" wrapText="1" readingOrder="2"/>
    </xf>
    <xf numFmtId="0" fontId="9" fillId="10" borderId="2" xfId="0" applyFont="1" applyFill="1" applyBorder="1" applyAlignment="1">
      <alignment horizontal="center" readingOrder="2"/>
    </xf>
    <xf numFmtId="0" fontId="10" fillId="10" borderId="2" xfId="0" applyFont="1" applyFill="1" applyBorder="1" applyAlignment="1">
      <alignment horizontal="center" readingOrder="2"/>
    </xf>
    <xf numFmtId="0" fontId="8" fillId="10" borderId="2" xfId="0" applyFont="1" applyFill="1" applyBorder="1" applyAlignment="1">
      <alignment horizontal="center" readingOrder="2"/>
    </xf>
    <xf numFmtId="0" fontId="8" fillId="10" borderId="1" xfId="0" applyFont="1" applyFill="1" applyBorder="1" applyAlignment="1">
      <alignment horizontal="center" vertical="top" wrapText="1" readingOrder="2"/>
    </xf>
    <xf numFmtId="16" fontId="8" fillId="10" borderId="1" xfId="0" applyNumberFormat="1" applyFont="1" applyFill="1" applyBorder="1" applyAlignment="1">
      <alignment horizontal="center" vertical="top" wrapText="1" readingOrder="2"/>
    </xf>
    <xf numFmtId="0" fontId="11" fillId="3" borderId="1" xfId="0" applyFont="1" applyFill="1" applyBorder="1" applyAlignment="1">
      <alignment horizontal="center" vertical="top" wrapText="1" readingOrder="2"/>
    </xf>
    <xf numFmtId="0" fontId="12" fillId="0" borderId="0" xfId="0" applyFont="1" applyAlignment="1">
      <alignment horizontal="center" readingOrder="2"/>
    </xf>
    <xf numFmtId="0" fontId="13" fillId="0" borderId="0" xfId="0" applyFont="1"/>
    <xf numFmtId="0" fontId="14" fillId="3" borderId="1" xfId="0" applyFont="1" applyFill="1" applyBorder="1" applyAlignment="1">
      <alignment horizontal="center" vertical="top" wrapText="1" readingOrder="2"/>
    </xf>
    <xf numFmtId="0" fontId="14" fillId="3" borderId="7" xfId="0" applyFont="1" applyFill="1" applyBorder="1" applyAlignment="1">
      <alignment horizontal="center" vertical="top" wrapText="1" readingOrder="2"/>
    </xf>
    <xf numFmtId="0" fontId="15" fillId="7" borderId="1" xfId="0" applyFont="1" applyFill="1" applyBorder="1" applyAlignment="1">
      <alignment horizontal="center" vertical="top" wrapText="1" readingOrder="2"/>
    </xf>
    <xf numFmtId="0" fontId="16" fillId="9" borderId="1" xfId="0" applyFont="1" applyFill="1" applyBorder="1" applyAlignment="1">
      <alignment horizontal="center"/>
    </xf>
    <xf numFmtId="164" fontId="16" fillId="9" borderId="1" xfId="0" applyNumberFormat="1" applyFont="1" applyFill="1" applyBorder="1" applyAlignment="1">
      <alignment horizontal="center"/>
    </xf>
    <xf numFmtId="166" fontId="13" fillId="13" borderId="8" xfId="0" applyNumberFormat="1" applyFont="1" applyFill="1" applyBorder="1"/>
    <xf numFmtId="0" fontId="13" fillId="13" borderId="8" xfId="0" applyFont="1" applyFill="1" applyBorder="1"/>
    <xf numFmtId="0" fontId="15" fillId="3" borderId="7" xfId="0" applyFont="1" applyFill="1" applyBorder="1" applyAlignment="1">
      <alignment horizontal="center" vertical="top" wrapText="1" readingOrder="2"/>
    </xf>
    <xf numFmtId="0" fontId="21" fillId="0" borderId="0" xfId="0" applyFont="1" applyAlignment="1">
      <alignment horizontal="right" vertical="center" readingOrder="2"/>
    </xf>
    <xf numFmtId="0" fontId="23" fillId="0" borderId="0" xfId="0" applyFont="1" applyAlignment="1">
      <alignment horizontal="right" vertical="center" readingOrder="2"/>
    </xf>
    <xf numFmtId="0" fontId="21" fillId="0" borderId="0" xfId="0" applyFont="1"/>
    <xf numFmtId="0" fontId="24" fillId="0" borderId="0" xfId="0" applyFont="1" applyAlignment="1">
      <alignment horizontal="center" vertical="center"/>
    </xf>
    <xf numFmtId="0" fontId="25" fillId="16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10" fillId="10" borderId="2" xfId="0" applyFont="1" applyFill="1" applyBorder="1" applyAlignment="1">
      <alignment horizontal="center" vertical="center" readingOrder="2"/>
    </xf>
    <xf numFmtId="0" fontId="8" fillId="10" borderId="2" xfId="0" applyFont="1" applyFill="1" applyBorder="1" applyAlignment="1">
      <alignment horizontal="center" vertical="center" readingOrder="2"/>
    </xf>
    <xf numFmtId="0" fontId="8" fillId="10" borderId="1" xfId="0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readingOrder="2"/>
    </xf>
    <xf numFmtId="0" fontId="18" fillId="15" borderId="2" xfId="0" applyFont="1" applyFill="1" applyBorder="1" applyAlignment="1">
      <alignment horizontal="center" vertical="center" readingOrder="2"/>
    </xf>
    <xf numFmtId="0" fontId="16" fillId="9" borderId="4" xfId="0" applyFont="1" applyFill="1" applyBorder="1" applyAlignment="1">
      <alignment horizontal="center"/>
    </xf>
    <xf numFmtId="0" fontId="17" fillId="8" borderId="5" xfId="0" applyFont="1" applyFill="1" applyBorder="1"/>
    <xf numFmtId="0" fontId="17" fillId="8" borderId="6" xfId="0" applyFont="1" applyFill="1" applyBorder="1"/>
    <xf numFmtId="0" fontId="11" fillId="3" borderId="1" xfId="0" applyFont="1" applyFill="1" applyBorder="1" applyAlignment="1">
      <alignment horizontal="center" vertical="center" wrapText="1" readingOrder="2"/>
    </xf>
    <xf numFmtId="0" fontId="28" fillId="0" borderId="0" xfId="0" applyFont="1" applyAlignment="1">
      <alignment horizontal="left" vertical="center" wrapText="1" indent="1"/>
    </xf>
    <xf numFmtId="0" fontId="3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3" fillId="14" borderId="9" xfId="0" applyFont="1" applyFill="1" applyBorder="1" applyAlignment="1">
      <alignment horizontal="center" vertical="center" readingOrder="2"/>
    </xf>
    <xf numFmtId="0" fontId="33" fillId="14" borderId="10" xfId="0" applyFont="1" applyFill="1" applyBorder="1" applyAlignment="1">
      <alignment horizontal="center" vertical="center" readingOrder="2"/>
    </xf>
    <xf numFmtId="0" fontId="33" fillId="14" borderId="11" xfId="0" applyFont="1" applyFill="1" applyBorder="1" applyAlignment="1">
      <alignment horizontal="center" vertical="center" readingOrder="2"/>
    </xf>
    <xf numFmtId="0" fontId="33" fillId="14" borderId="2" xfId="0" applyFont="1" applyFill="1" applyBorder="1" applyAlignment="1">
      <alignment horizontal="center" vertical="center" readingOrder="2"/>
    </xf>
    <xf numFmtId="0" fontId="24" fillId="0" borderId="2" xfId="0" applyFont="1" applyBorder="1"/>
    <xf numFmtId="0" fontId="34" fillId="0" borderId="2" xfId="1" applyFont="1" applyBorder="1" applyAlignment="1"/>
    <xf numFmtId="0" fontId="24" fillId="0" borderId="0" xfId="0" applyFont="1"/>
    <xf numFmtId="0" fontId="35" fillId="0" borderId="0" xfId="0" applyFont="1" applyAlignment="1">
      <alignment horizontal="right" vertical="center" readingOrder="2"/>
    </xf>
    <xf numFmtId="0" fontId="24" fillId="0" borderId="12" xfId="0" applyFont="1" applyBorder="1"/>
    <xf numFmtId="0" fontId="37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center" vertical="center" readingOrder="2"/>
    </xf>
    <xf numFmtId="0" fontId="23" fillId="0" borderId="0" xfId="0" applyFont="1" applyAlignment="1">
      <alignment horizontal="center" vertical="center" readingOrder="2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readingOrder="2"/>
    </xf>
    <xf numFmtId="0" fontId="24" fillId="18" borderId="17" xfId="0" applyFont="1" applyFill="1" applyBorder="1"/>
    <xf numFmtId="0" fontId="44" fillId="18" borderId="18" xfId="0" applyFont="1" applyFill="1" applyBorder="1" applyAlignment="1">
      <alignment horizontal="center"/>
    </xf>
    <xf numFmtId="0" fontId="46" fillId="18" borderId="19" xfId="0" applyFont="1" applyFill="1" applyBorder="1" applyAlignment="1">
      <alignment horizontal="center"/>
    </xf>
    <xf numFmtId="0" fontId="45" fillId="18" borderId="20" xfId="0" applyFont="1" applyFill="1" applyBorder="1"/>
    <xf numFmtId="0" fontId="46" fillId="18" borderId="21" xfId="0" applyFont="1" applyFill="1" applyBorder="1" applyAlignment="1">
      <alignment horizontal="center"/>
    </xf>
    <xf numFmtId="0" fontId="45" fillId="18" borderId="22" xfId="0" applyFont="1" applyFill="1" applyBorder="1"/>
    <xf numFmtId="0" fontId="19" fillId="13" borderId="2" xfId="0" applyFont="1" applyFill="1" applyBorder="1" applyAlignment="1">
      <alignment horizontal="center" vertical="center" readingOrder="2"/>
    </xf>
    <xf numFmtId="0" fontId="19" fillId="13" borderId="20" xfId="0" applyFont="1" applyFill="1" applyBorder="1" applyAlignment="1">
      <alignment horizontal="center" vertical="center" readingOrder="2"/>
    </xf>
    <xf numFmtId="0" fontId="20" fillId="13" borderId="19" xfId="0" applyFont="1" applyFill="1" applyBorder="1" applyAlignment="1">
      <alignment horizontal="center" vertical="center" wrapText="1" readingOrder="2"/>
    </xf>
    <xf numFmtId="0" fontId="20" fillId="13" borderId="2" xfId="0" applyFont="1" applyFill="1" applyBorder="1" applyAlignment="1">
      <alignment horizontal="center" vertical="center" wrapText="1" readingOrder="2"/>
    </xf>
    <xf numFmtId="0" fontId="24" fillId="13" borderId="19" xfId="0" applyFont="1" applyFill="1" applyBorder="1" applyAlignment="1">
      <alignment horizontal="center"/>
    </xf>
    <xf numFmtId="0" fontId="24" fillId="13" borderId="2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right" vertical="center" readingOrder="2"/>
    </xf>
    <xf numFmtId="0" fontId="20" fillId="13" borderId="21" xfId="0" applyFont="1" applyFill="1" applyBorder="1" applyAlignment="1">
      <alignment horizontal="center" vertical="center" readingOrder="2"/>
    </xf>
    <xf numFmtId="0" fontId="21" fillId="13" borderId="22" xfId="0" applyFont="1" applyFill="1" applyBorder="1" applyAlignment="1">
      <alignment horizontal="right" vertical="center" readingOrder="2"/>
    </xf>
    <xf numFmtId="0" fontId="47" fillId="17" borderId="23" xfId="2" applyFont="1" applyAlignment="1">
      <alignment horizontal="center" readingOrder="2"/>
    </xf>
    <xf numFmtId="0" fontId="20" fillId="13" borderId="2" xfId="0" applyFont="1" applyFill="1" applyBorder="1" applyAlignment="1">
      <alignment horizontal="center" vertical="center" readingOrder="2"/>
    </xf>
    <xf numFmtId="0" fontId="50" fillId="17" borderId="23" xfId="2" applyFont="1" applyAlignment="1">
      <alignment horizontal="center" readingOrder="2"/>
    </xf>
    <xf numFmtId="0" fontId="50" fillId="17" borderId="23" xfId="2" applyFont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top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51" fillId="19" borderId="15" xfId="0" applyFont="1" applyFill="1" applyBorder="1" applyAlignment="1">
      <alignment horizontal="center" vertical="center" wrapText="1" readingOrder="2"/>
    </xf>
    <xf numFmtId="0" fontId="5" fillId="21" borderId="2" xfId="0" applyFont="1" applyFill="1" applyBorder="1" applyAlignment="1">
      <alignment horizontal="center"/>
    </xf>
    <xf numFmtId="0" fontId="5" fillId="2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1" fillId="13" borderId="8" xfId="0" applyFont="1" applyFill="1" applyBorder="1" applyAlignment="1">
      <alignment horizontal="center" vertical="center" wrapText="1" readingOrder="2"/>
    </xf>
    <xf numFmtId="0" fontId="5" fillId="21" borderId="8" xfId="0" applyFont="1" applyFill="1" applyBorder="1" applyAlignment="1">
      <alignment horizontal="center"/>
    </xf>
    <xf numFmtId="0" fontId="5" fillId="20" borderId="8" xfId="0" applyFont="1" applyFill="1" applyBorder="1" applyAlignment="1">
      <alignment horizontal="center" wrapText="1"/>
    </xf>
    <xf numFmtId="0" fontId="51" fillId="20" borderId="8" xfId="0" applyFont="1" applyFill="1" applyBorder="1" applyAlignment="1">
      <alignment horizontal="center" vertical="center" wrapText="1" readingOrder="2"/>
    </xf>
    <xf numFmtId="0" fontId="51" fillId="19" borderId="8" xfId="0" applyFont="1" applyFill="1" applyBorder="1" applyAlignment="1">
      <alignment horizontal="center" vertical="center" wrapText="1" readingOrder="2"/>
    </xf>
    <xf numFmtId="0" fontId="51" fillId="16" borderId="8" xfId="0" applyFont="1" applyFill="1" applyBorder="1" applyAlignment="1">
      <alignment horizontal="center" vertical="center" wrapText="1" readingOrder="2"/>
    </xf>
    <xf numFmtId="0" fontId="5" fillId="0" borderId="0" xfId="0" applyFont="1"/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56" fillId="10" borderId="26" xfId="0" applyFont="1" applyFill="1" applyBorder="1" applyAlignment="1">
      <alignment horizontal="center" vertical="center" readingOrder="2"/>
    </xf>
    <xf numFmtId="0" fontId="4" fillId="5" borderId="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4" fontId="4" fillId="6" borderId="26" xfId="0" applyNumberFormat="1" applyFont="1" applyFill="1" applyBorder="1" applyAlignment="1">
      <alignment horizontal="center"/>
    </xf>
    <xf numFmtId="165" fontId="4" fillId="6" borderId="2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2" borderId="26" xfId="0" applyFont="1" applyFill="1" applyBorder="1" applyAlignment="1">
      <alignment horizontal="center" vertical="center"/>
    </xf>
    <xf numFmtId="164" fontId="4" fillId="22" borderId="26" xfId="0" applyNumberFormat="1" applyFont="1" applyFill="1" applyBorder="1" applyAlignment="1">
      <alignment horizontal="center"/>
    </xf>
    <xf numFmtId="165" fontId="4" fillId="22" borderId="26" xfId="0" applyNumberFormat="1" applyFont="1" applyFill="1" applyBorder="1" applyAlignment="1">
      <alignment horizontal="center"/>
    </xf>
    <xf numFmtId="0" fontId="41" fillId="10" borderId="24" xfId="0" applyFont="1" applyFill="1" applyBorder="1" applyAlignment="1">
      <alignment horizontal="center" vertical="top" wrapText="1" readingOrder="2"/>
    </xf>
    <xf numFmtId="0" fontId="41" fillId="10" borderId="25" xfId="0" applyFont="1" applyFill="1" applyBorder="1" applyAlignment="1">
      <alignment horizontal="center" vertical="top" wrapText="1" readingOrder="2"/>
    </xf>
    <xf numFmtId="0" fontId="24" fillId="13" borderId="27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 vertical="center" wrapText="1" readingOrder="2"/>
    </xf>
    <xf numFmtId="0" fontId="24" fillId="3" borderId="31" xfId="0" applyFont="1" applyFill="1" applyBorder="1" applyAlignment="1">
      <alignment horizontal="center"/>
    </xf>
    <xf numFmtId="0" fontId="60" fillId="3" borderId="2" xfId="0" applyFont="1" applyFill="1" applyBorder="1" applyAlignment="1">
      <alignment horizontal="center" vertical="center" wrapText="1" readingOrder="2"/>
    </xf>
    <xf numFmtId="0" fontId="60" fillId="3" borderId="2" xfId="0" applyFont="1" applyFill="1" applyBorder="1" applyAlignment="1">
      <alignment horizontal="center" vertical="center" readingOrder="2"/>
    </xf>
    <xf numFmtId="0" fontId="60" fillId="3" borderId="31" xfId="0" applyFont="1" applyFill="1" applyBorder="1" applyAlignment="1">
      <alignment horizontal="center" vertical="center" readingOrder="2"/>
    </xf>
    <xf numFmtId="0" fontId="61" fillId="3" borderId="30" xfId="0" applyFont="1" applyFill="1" applyBorder="1" applyAlignment="1">
      <alignment horizontal="center" vertical="center" wrapText="1" readingOrder="2"/>
    </xf>
    <xf numFmtId="0" fontId="36" fillId="3" borderId="31" xfId="0" applyFont="1" applyFill="1" applyBorder="1" applyAlignment="1">
      <alignment horizontal="center"/>
    </xf>
    <xf numFmtId="0" fontId="61" fillId="3" borderId="2" xfId="0" applyFont="1" applyFill="1" applyBorder="1" applyAlignment="1">
      <alignment horizontal="center" vertical="center" wrapText="1" readingOrder="2"/>
    </xf>
    <xf numFmtId="0" fontId="62" fillId="3" borderId="30" xfId="0" applyFont="1" applyFill="1" applyBorder="1" applyAlignment="1">
      <alignment horizontal="center" vertical="center" wrapText="1" readingOrder="2"/>
    </xf>
    <xf numFmtId="0" fontId="62" fillId="3" borderId="2" xfId="0" applyFont="1" applyFill="1" applyBorder="1" applyAlignment="1">
      <alignment horizontal="center" vertical="center" wrapText="1" readingOrder="2"/>
    </xf>
    <xf numFmtId="9" fontId="5" fillId="0" borderId="0" xfId="3" applyFont="1"/>
    <xf numFmtId="0" fontId="0" fillId="15" borderId="2" xfId="0" applyFill="1" applyBorder="1"/>
    <xf numFmtId="0" fontId="13" fillId="15" borderId="2" xfId="0" applyFont="1" applyFill="1" applyBorder="1"/>
    <xf numFmtId="0" fontId="15" fillId="15" borderId="2" xfId="0" applyFont="1" applyFill="1" applyBorder="1" applyAlignment="1">
      <alignment wrapText="1" readingOrder="2"/>
    </xf>
    <xf numFmtId="0" fontId="13" fillId="15" borderId="2" xfId="0" applyFont="1" applyFill="1" applyBorder="1" applyAlignment="1">
      <alignment horizontal="center" vertical="center"/>
    </xf>
    <xf numFmtId="0" fontId="64" fillId="15" borderId="26" xfId="0" applyFont="1" applyFill="1" applyBorder="1" applyAlignment="1">
      <alignment horizontal="center" vertical="center"/>
    </xf>
    <xf numFmtId="0" fontId="65" fillId="15" borderId="26" xfId="0" applyFont="1" applyFill="1" applyBorder="1" applyAlignment="1">
      <alignment horizontal="center" wrapText="1" readingOrder="2"/>
    </xf>
    <xf numFmtId="0" fontId="2" fillId="15" borderId="26" xfId="0" applyFont="1" applyFill="1" applyBorder="1" applyAlignment="1">
      <alignment vertical="center" wrapText="1" readingOrder="2"/>
    </xf>
    <xf numFmtId="0" fontId="14" fillId="15" borderId="26" xfId="0" applyFont="1" applyFill="1" applyBorder="1" applyAlignment="1">
      <alignment horizontal="center" vertical="center" wrapText="1" readingOrder="2"/>
    </xf>
    <xf numFmtId="0" fontId="2" fillId="15" borderId="26" xfId="0" applyFont="1" applyFill="1" applyBorder="1" applyAlignment="1">
      <alignment wrapText="1" readingOrder="2"/>
    </xf>
    <xf numFmtId="0" fontId="64" fillId="15" borderId="2" xfId="0" applyFont="1" applyFill="1" applyBorder="1" applyAlignment="1">
      <alignment horizontal="center"/>
    </xf>
    <xf numFmtId="0" fontId="13" fillId="15" borderId="2" xfId="0" applyFont="1" applyFill="1" applyBorder="1" applyAlignment="1">
      <alignment horizontal="center"/>
    </xf>
    <xf numFmtId="0" fontId="13" fillId="15" borderId="17" xfId="0" applyFont="1" applyFill="1" applyBorder="1"/>
    <xf numFmtId="0" fontId="13" fillId="15" borderId="32" xfId="0" applyFont="1" applyFill="1" applyBorder="1"/>
    <xf numFmtId="0" fontId="15" fillId="15" borderId="18" xfId="0" applyFont="1" applyFill="1" applyBorder="1" applyAlignment="1">
      <alignment wrapText="1" readingOrder="2"/>
    </xf>
    <xf numFmtId="0" fontId="13" fillId="15" borderId="19" xfId="0" applyFont="1" applyFill="1" applyBorder="1"/>
    <xf numFmtId="0" fontId="13" fillId="15" borderId="20" xfId="0" applyFont="1" applyFill="1" applyBorder="1"/>
    <xf numFmtId="0" fontId="0" fillId="15" borderId="19" xfId="0" applyFill="1" applyBorder="1"/>
    <xf numFmtId="0" fontId="0" fillId="15" borderId="20" xfId="0" applyFill="1" applyBorder="1"/>
    <xf numFmtId="0" fontId="0" fillId="15" borderId="21" xfId="0" applyFill="1" applyBorder="1"/>
    <xf numFmtId="0" fontId="0" fillId="15" borderId="33" xfId="0" applyFill="1" applyBorder="1"/>
    <xf numFmtId="0" fontId="0" fillId="15" borderId="22" xfId="0" applyFill="1" applyBorder="1"/>
    <xf numFmtId="0" fontId="66" fillId="23" borderId="34" xfId="0" applyFont="1" applyFill="1" applyBorder="1" applyAlignment="1">
      <alignment horizontal="center" vertical="center" wrapText="1" readingOrder="2"/>
    </xf>
    <xf numFmtId="0" fontId="66" fillId="24" borderId="34" xfId="0" applyFont="1" applyFill="1" applyBorder="1" applyAlignment="1">
      <alignment horizontal="center" vertical="center" wrapText="1" readingOrder="2"/>
    </xf>
    <xf numFmtId="0" fontId="67" fillId="25" borderId="34" xfId="0" applyFont="1" applyFill="1" applyBorder="1" applyAlignment="1">
      <alignment horizontal="center" wrapText="1" readingOrder="2"/>
    </xf>
    <xf numFmtId="0" fontId="67" fillId="26" borderId="34" xfId="0" applyFont="1" applyFill="1" applyBorder="1" applyAlignment="1">
      <alignment horizontal="center" wrapText="1" readingOrder="2"/>
    </xf>
    <xf numFmtId="165" fontId="10" fillId="10" borderId="1" xfId="0" applyNumberFormat="1" applyFont="1" applyFill="1" applyBorder="1" applyAlignment="1">
      <alignment horizontal="center" vertical="top" wrapText="1" readingOrder="2"/>
    </xf>
    <xf numFmtId="165" fontId="12" fillId="0" borderId="0" xfId="0" applyNumberFormat="1" applyFont="1" applyAlignment="1">
      <alignment horizontal="center" readingOrder="2"/>
    </xf>
    <xf numFmtId="0" fontId="6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68" fillId="11" borderId="1" xfId="0" applyFont="1" applyFill="1" applyBorder="1" applyAlignment="1">
      <alignment horizontal="center" vertical="top" wrapText="1" readingOrder="2"/>
    </xf>
    <xf numFmtId="0" fontId="69" fillId="11" borderId="1" xfId="0" applyFont="1" applyFill="1" applyBorder="1" applyAlignment="1">
      <alignment horizontal="center" vertical="top" wrapText="1" readingOrder="2"/>
    </xf>
    <xf numFmtId="0" fontId="70" fillId="12" borderId="1" xfId="0" applyFont="1" applyFill="1" applyBorder="1" applyAlignment="1">
      <alignment horizontal="center" readingOrder="2"/>
    </xf>
    <xf numFmtId="164" fontId="71" fillId="12" borderId="1" xfId="0" applyNumberFormat="1" applyFont="1" applyFill="1" applyBorder="1" applyAlignment="1">
      <alignment horizontal="center" readingOrder="2"/>
    </xf>
    <xf numFmtId="0" fontId="71" fillId="12" borderId="1" xfId="0" applyFont="1" applyFill="1" applyBorder="1" applyAlignment="1">
      <alignment horizontal="center" readingOrder="2"/>
    </xf>
    <xf numFmtId="0" fontId="68" fillId="12" borderId="1" xfId="0" applyFont="1" applyFill="1" applyBorder="1" applyAlignment="1">
      <alignment horizontal="center" vertical="top" wrapText="1" readingOrder="2"/>
    </xf>
    <xf numFmtId="0" fontId="8" fillId="10" borderId="3" xfId="0" applyFont="1" applyFill="1" applyBorder="1" applyAlignment="1">
      <alignment horizontal="center" vertical="center" readingOrder="2"/>
    </xf>
    <xf numFmtId="0" fontId="27" fillId="0" borderId="3" xfId="0" applyFont="1" applyBorder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top"/>
    </xf>
    <xf numFmtId="0" fontId="70" fillId="12" borderId="4" xfId="0" applyFont="1" applyFill="1" applyBorder="1" applyAlignment="1">
      <alignment horizontal="center" readingOrder="2"/>
    </xf>
    <xf numFmtId="0" fontId="70" fillId="12" borderId="6" xfId="0" applyFont="1" applyFill="1" applyBorder="1" applyAlignment="1">
      <alignment horizontal="center" readingOrder="2"/>
    </xf>
    <xf numFmtId="0" fontId="68" fillId="12" borderId="4" xfId="0" applyFont="1" applyFill="1" applyBorder="1" applyAlignment="1">
      <alignment horizontal="center" vertical="top" wrapText="1" readingOrder="2"/>
    </xf>
    <xf numFmtId="0" fontId="68" fillId="12" borderId="6" xfId="0" applyFont="1" applyFill="1" applyBorder="1" applyAlignment="1">
      <alignment horizontal="center" vertical="top" wrapText="1" readingOrder="2"/>
    </xf>
    <xf numFmtId="0" fontId="40" fillId="15" borderId="13" xfId="0" applyFont="1" applyFill="1" applyBorder="1" applyAlignment="1">
      <alignment horizontal="center" readingOrder="2"/>
    </xf>
    <xf numFmtId="0" fontId="40" fillId="15" borderId="16" xfId="0" applyFont="1" applyFill="1" applyBorder="1" applyAlignment="1">
      <alignment horizontal="center" readingOrder="2"/>
    </xf>
    <xf numFmtId="0" fontId="40" fillId="15" borderId="14" xfId="0" applyFont="1" applyFill="1" applyBorder="1" applyAlignment="1">
      <alignment horizontal="center" readingOrder="2"/>
    </xf>
    <xf numFmtId="0" fontId="41" fillId="10" borderId="24" xfId="0" applyFont="1" applyFill="1" applyBorder="1" applyAlignment="1">
      <alignment horizontal="center" vertical="top" wrapText="1" readingOrder="2"/>
    </xf>
    <xf numFmtId="0" fontId="41" fillId="10" borderId="25" xfId="0" applyFont="1" applyFill="1" applyBorder="1" applyAlignment="1">
      <alignment horizontal="center" vertical="top" wrapText="1" readingOrder="2"/>
    </xf>
    <xf numFmtId="0" fontId="58" fillId="10" borderId="28" xfId="0" applyFont="1" applyFill="1" applyBorder="1" applyAlignment="1">
      <alignment horizontal="center" vertical="top" wrapText="1" readingOrder="2"/>
    </xf>
    <xf numFmtId="0" fontId="59" fillId="0" borderId="29" xfId="0" applyFont="1" applyBorder="1"/>
    <xf numFmtId="20" fontId="58" fillId="10" borderId="28" xfId="0" applyNumberFormat="1" applyFont="1" applyFill="1" applyBorder="1" applyAlignment="1">
      <alignment horizontal="center" vertical="top" wrapText="1" readingOrder="2"/>
    </xf>
    <xf numFmtId="0" fontId="36" fillId="13" borderId="19" xfId="0" applyFont="1" applyFill="1" applyBorder="1" applyAlignment="1">
      <alignment horizontal="center" vertical="top"/>
    </xf>
    <xf numFmtId="0" fontId="36" fillId="13" borderId="20" xfId="0" applyFont="1" applyFill="1" applyBorder="1" applyAlignment="1">
      <alignment horizontal="center" vertical="top"/>
    </xf>
    <xf numFmtId="0" fontId="36" fillId="13" borderId="21" xfId="0" applyFont="1" applyFill="1" applyBorder="1" applyAlignment="1">
      <alignment horizontal="center" vertical="top"/>
    </xf>
    <xf numFmtId="0" fontId="36" fillId="13" borderId="22" xfId="0" applyFont="1" applyFill="1" applyBorder="1" applyAlignment="1">
      <alignment horizontal="center" vertical="top"/>
    </xf>
    <xf numFmtId="0" fontId="39" fillId="13" borderId="17" xfId="0" applyFont="1" applyFill="1" applyBorder="1" applyAlignment="1">
      <alignment horizontal="center" vertical="center"/>
    </xf>
    <xf numFmtId="0" fontId="39" fillId="13" borderId="18" xfId="0" applyFont="1" applyFill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19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39" xfId="0" applyFont="1" applyBorder="1" applyAlignment="1">
      <alignment horizontal="center" vertical="center"/>
    </xf>
    <xf numFmtId="0" fontId="64" fillId="0" borderId="40" xfId="0" applyFont="1" applyBorder="1" applyAlignment="1">
      <alignment horizontal="center" vertical="center"/>
    </xf>
    <xf numFmtId="0" fontId="16" fillId="9" borderId="4" xfId="0" applyFont="1" applyFill="1" applyBorder="1" applyAlignment="1">
      <alignment horizontal="center"/>
    </xf>
    <xf numFmtId="0" fontId="17" fillId="8" borderId="5" xfId="0" applyFont="1" applyFill="1" applyBorder="1"/>
    <xf numFmtId="0" fontId="17" fillId="8" borderId="6" xfId="0" applyFont="1" applyFill="1" applyBorder="1"/>
    <xf numFmtId="0" fontId="54" fillId="0" borderId="3" xfId="0" applyFont="1" applyBorder="1" applyAlignment="1">
      <alignment horizontal="center"/>
    </xf>
    <xf numFmtId="0" fontId="55" fillId="0" borderId="3" xfId="0" applyFont="1" applyBorder="1"/>
  </cellXfs>
  <cellStyles count="4">
    <cellStyle name="Normal" xfId="0" builtinId="0"/>
    <cellStyle name="Percent" xfId="3" builtinId="5"/>
    <cellStyle name="היפר-קישור" xfId="1" builtinId="8"/>
    <cellStyle name="הערה" xfId="2" builtinId="1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16376</xdr:col>
      <xdr:colOff>914400</xdr:colOff>
      <xdr:row>0</xdr:row>
      <xdr:rowOff>0</xdr:rowOff>
    </xdr:from>
    <xdr:ext cx="3876675" cy="1524000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-933450" y="0"/>
          <a:ext cx="3876675" cy="15240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107</xdr:row>
      <xdr:rowOff>0</xdr:rowOff>
    </xdr:from>
    <xdr:to>
      <xdr:col>6</xdr:col>
      <xdr:colOff>304800</xdr:colOff>
      <xdr:row>108</xdr:row>
      <xdr:rowOff>68355</xdr:rowOff>
    </xdr:to>
    <xdr:pic>
      <xdr:nvPicPr>
        <xdr:cNvPr id="13" name=":nu_44-e" descr="https://ssl.gstatic.com/ui/v1/icons/mail/profile_mask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4521450" y="2787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0</xdr:colOff>
      <xdr:row>108</xdr:row>
      <xdr:rowOff>9525</xdr:rowOff>
    </xdr:to>
    <xdr:pic>
      <xdr:nvPicPr>
        <xdr:cNvPr id="14" name="תמונה 13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1121025" y="2811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9</xdr:col>
      <xdr:colOff>0</xdr:colOff>
      <xdr:row>109</xdr:row>
      <xdr:rowOff>9525</xdr:rowOff>
    </xdr:to>
    <xdr:pic>
      <xdr:nvPicPr>
        <xdr:cNvPr id="15" name="תמונה 14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1121025" y="28365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9525</xdr:colOff>
      <xdr:row>111</xdr:row>
      <xdr:rowOff>9525</xdr:rowOff>
    </xdr:to>
    <xdr:pic>
      <xdr:nvPicPr>
        <xdr:cNvPr id="16" name="תמונה 15" descr="https://mail.google.com/mail/u/0/images/cleardot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4816725" y="28860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2244317</xdr:colOff>
      <xdr:row>0</xdr:row>
      <xdr:rowOff>20400</xdr:rowOff>
    </xdr:from>
    <xdr:to>
      <xdr:col>8</xdr:col>
      <xdr:colOff>673170</xdr:colOff>
      <xdr:row>7</xdr:row>
      <xdr:rowOff>66229</xdr:rowOff>
    </xdr:to>
    <xdr:pic>
      <xdr:nvPicPr>
        <xdr:cNvPr id="19" name="תמונה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9604426" y="20400"/>
          <a:ext cx="2165584" cy="1499002"/>
        </a:xfrm>
        <a:prstGeom prst="rect">
          <a:avLst/>
        </a:prstGeom>
      </xdr:spPr>
    </xdr:pic>
    <xdr:clientData/>
  </xdr:twoCellAnchor>
  <xdr:twoCellAnchor editAs="oneCell">
    <xdr:from>
      <xdr:col>2</xdr:col>
      <xdr:colOff>921465</xdr:colOff>
      <xdr:row>0</xdr:row>
      <xdr:rowOff>0</xdr:rowOff>
    </xdr:from>
    <xdr:to>
      <xdr:col>6</xdr:col>
      <xdr:colOff>1752717</xdr:colOff>
      <xdr:row>8</xdr:row>
      <xdr:rowOff>282158</xdr:rowOff>
    </xdr:to>
    <xdr:pic>
      <xdr:nvPicPr>
        <xdr:cNvPr id="17" name="תמונה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59"/>
        <a:stretch/>
      </xdr:blipFill>
      <xdr:spPr>
        <a:xfrm>
          <a:off x="15803201898" y="0"/>
          <a:ext cx="4922118" cy="19429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1479447</xdr:colOff>
      <xdr:row>1</xdr:row>
      <xdr:rowOff>453427</xdr:rowOff>
    </xdr:from>
    <xdr:to>
      <xdr:col>4</xdr:col>
      <xdr:colOff>1504370</xdr:colOff>
      <xdr:row>2</xdr:row>
      <xdr:rowOff>11625</xdr:rowOff>
    </xdr:to>
    <xdr:sp macro="" textlink="">
      <xdr:nvSpPr>
        <xdr:cNvPr id="8" name="אליפסה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2372756193" y="667740"/>
          <a:ext cx="24923" cy="22541"/>
        </a:xfrm>
        <a:prstGeom prst="ellipse">
          <a:avLst/>
        </a:prstGeom>
        <a:solidFill>
          <a:srgbClr val="60C1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4</xdr:col>
      <xdr:colOff>1807406</xdr:colOff>
      <xdr:row>1</xdr:row>
      <xdr:rowOff>453427</xdr:rowOff>
    </xdr:from>
    <xdr:to>
      <xdr:col>4</xdr:col>
      <xdr:colOff>1832329</xdr:colOff>
      <xdr:row>2</xdr:row>
      <xdr:rowOff>11625</xdr:rowOff>
    </xdr:to>
    <xdr:sp macro="" textlink="">
      <xdr:nvSpPr>
        <xdr:cNvPr id="9" name="אליפסה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2372428234" y="667740"/>
          <a:ext cx="24923" cy="22541"/>
        </a:xfrm>
        <a:prstGeom prst="ellipse">
          <a:avLst/>
        </a:prstGeom>
        <a:solidFill>
          <a:srgbClr val="60C1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/>
        <a:p>
          <a:pPr algn="r" rtl="1"/>
          <a:endParaRPr lang="he-IL"/>
        </a:p>
      </xdr:txBody>
    </xdr:sp>
    <xdr:clientData/>
  </xdr:twoCellAnchor>
  <xdr:twoCellAnchor editAs="oneCell">
    <xdr:from>
      <xdr:col>4</xdr:col>
      <xdr:colOff>676275</xdr:colOff>
      <xdr:row>0</xdr:row>
      <xdr:rowOff>0</xdr:rowOff>
    </xdr:from>
    <xdr:to>
      <xdr:col>4</xdr:col>
      <xdr:colOff>1738987</xdr:colOff>
      <xdr:row>3</xdr:row>
      <xdr:rowOff>123825</xdr:rowOff>
    </xdr:to>
    <xdr:pic>
      <xdr:nvPicPr>
        <xdr:cNvPr id="10" name="תמונה 9">
          <a:extLst>
            <a:ext uri="{FF2B5EF4-FFF2-40B4-BE49-F238E27FC236}">
              <a16:creationId xmlns:a16="http://schemas.microsoft.com/office/drawing/2014/main" id="{F91527A2-8F6A-4C0C-800A-1498AB6D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94840438" y="0"/>
          <a:ext cx="1062712" cy="1038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666751</xdr:colOff>
      <xdr:row>3</xdr:row>
      <xdr:rowOff>0</xdr:rowOff>
    </xdr:from>
    <xdr:to>
      <xdr:col>8</xdr:col>
      <xdr:colOff>657226</xdr:colOff>
      <xdr:row>6</xdr:row>
      <xdr:rowOff>114300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5BB94FDD-ED3B-4715-B2BD-788022BEF1DC}"/>
            </a:ext>
          </a:extLst>
        </xdr:cNvPr>
        <xdr:cNvGrpSpPr/>
      </xdr:nvGrpSpPr>
      <xdr:grpSpPr>
        <a:xfrm flipH="1">
          <a:off x="11230003574" y="533400"/>
          <a:ext cx="4806315" cy="670560"/>
          <a:chOff x="71346" y="0"/>
          <a:chExt cx="7223804" cy="1588739"/>
        </a:xfrm>
      </xdr:grpSpPr>
      <xdr:sp macro="" textlink="">
        <xdr:nvSpPr>
          <xdr:cNvPr id="3" name="תרשים זרימה: מסמך 2">
            <a:extLst>
              <a:ext uri="{FF2B5EF4-FFF2-40B4-BE49-F238E27FC236}">
                <a16:creationId xmlns:a16="http://schemas.microsoft.com/office/drawing/2014/main" id="{D86B4900-65B7-4F8F-AE3A-A34DE0E3CB1D}"/>
              </a:ext>
            </a:extLst>
          </xdr:cNvPr>
          <xdr:cNvSpPr/>
        </xdr:nvSpPr>
        <xdr:spPr>
          <a:xfrm>
            <a:off x="71346" y="0"/>
            <a:ext cx="7223804" cy="1588739"/>
          </a:xfrm>
          <a:prstGeom prst="flowChartDocument">
            <a:avLst/>
          </a:prstGeom>
          <a:solidFill>
            <a:srgbClr val="02414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he-IL"/>
          </a:p>
        </xdr:txBody>
      </xdr:sp>
      <xdr:sp macro="" textlink="">
        <xdr:nvSpPr>
          <xdr:cNvPr id="4" name="תרשים זרימה: מסמך 3">
            <a:extLst>
              <a:ext uri="{FF2B5EF4-FFF2-40B4-BE49-F238E27FC236}">
                <a16:creationId xmlns:a16="http://schemas.microsoft.com/office/drawing/2014/main" id="{79A8495E-129A-BA9D-6C71-842A442FC543}"/>
              </a:ext>
            </a:extLst>
          </xdr:cNvPr>
          <xdr:cNvSpPr/>
        </xdr:nvSpPr>
        <xdr:spPr>
          <a:xfrm>
            <a:off x="116308" y="197084"/>
            <a:ext cx="7178842" cy="1239253"/>
          </a:xfrm>
          <a:prstGeom prst="flowChartDocument">
            <a:avLst/>
          </a:prstGeom>
          <a:solidFill>
            <a:srgbClr val="03647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he-IL"/>
          </a:p>
        </xdr:txBody>
      </xdr:sp>
      <xdr:sp macro="" textlink="">
        <xdr:nvSpPr>
          <xdr:cNvPr id="5" name="תרשים זרימה: מסמך 4">
            <a:extLst>
              <a:ext uri="{FF2B5EF4-FFF2-40B4-BE49-F238E27FC236}">
                <a16:creationId xmlns:a16="http://schemas.microsoft.com/office/drawing/2014/main" id="{BD5140BF-B01C-42CC-5FBE-CE6D528F69B4}"/>
              </a:ext>
            </a:extLst>
          </xdr:cNvPr>
          <xdr:cNvSpPr/>
        </xdr:nvSpPr>
        <xdr:spPr>
          <a:xfrm>
            <a:off x="88233" y="60723"/>
            <a:ext cx="7178842" cy="1239253"/>
          </a:xfrm>
          <a:prstGeom prst="flowChartDocument">
            <a:avLst/>
          </a:prstGeom>
          <a:solidFill>
            <a:srgbClr val="036471"/>
          </a:solidFill>
          <a:ln w="38100">
            <a:solidFill>
              <a:srgbClr val="C9D94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he-IL"/>
          </a:p>
        </xdr:txBody>
      </xdr:sp>
      <xdr:sp macro="" textlink="">
        <xdr:nvSpPr>
          <xdr:cNvPr id="6" name="תרשים זרימה: מסמך 5">
            <a:extLst>
              <a:ext uri="{FF2B5EF4-FFF2-40B4-BE49-F238E27FC236}">
                <a16:creationId xmlns:a16="http://schemas.microsoft.com/office/drawing/2014/main" id="{40C14CFC-A6AF-3AC6-DF50-540C593609D5}"/>
              </a:ext>
            </a:extLst>
          </xdr:cNvPr>
          <xdr:cNvSpPr/>
        </xdr:nvSpPr>
        <xdr:spPr>
          <a:xfrm>
            <a:off x="89184" y="29137"/>
            <a:ext cx="7178842" cy="1239253"/>
          </a:xfrm>
          <a:prstGeom prst="flowChartDocument">
            <a:avLst/>
          </a:prstGeom>
          <a:noFill/>
          <a:ln w="19050">
            <a:solidFill>
              <a:srgbClr val="1AA09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he-IL"/>
          </a:p>
        </xdr:txBody>
      </xdr:sp>
    </xdr:grpSp>
    <xdr:clientData/>
  </xdr:twoCellAnchor>
  <xdr:oneCellAnchor>
    <xdr:from>
      <xdr:col>6</xdr:col>
      <xdr:colOff>638175</xdr:colOff>
      <xdr:row>3</xdr:row>
      <xdr:rowOff>85725</xdr:rowOff>
    </xdr:from>
    <xdr:ext cx="933450" cy="828674"/>
    <xdr:pic>
      <xdr:nvPicPr>
        <xdr:cNvPr id="7" name="image12.png">
          <a:extLst>
            <a:ext uri="{FF2B5EF4-FFF2-40B4-BE49-F238E27FC236}">
              <a16:creationId xmlns:a16="http://schemas.microsoft.com/office/drawing/2014/main" id="{AD4D302E-0EA3-43D7-B79E-2DB09FFEC1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0098825" y="638175"/>
          <a:ext cx="933450" cy="828674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619125</xdr:colOff>
      <xdr:row>3</xdr:row>
      <xdr:rowOff>133350</xdr:rowOff>
    </xdr:from>
    <xdr:to>
      <xdr:col>7</xdr:col>
      <xdr:colOff>0</xdr:colOff>
      <xdr:row>5</xdr:row>
      <xdr:rowOff>107186</xdr:rowOff>
    </xdr:to>
    <xdr:sp macro="" textlink="">
      <xdr:nvSpPr>
        <xdr:cNvPr id="8" name="TextBox 12">
          <a:extLst>
            <a:ext uri="{FF2B5EF4-FFF2-40B4-BE49-F238E27FC236}">
              <a16:creationId xmlns:a16="http://schemas.microsoft.com/office/drawing/2014/main" id="{02312CA6-235D-4C95-8F71-D84D2F36AD97}"/>
            </a:ext>
          </a:extLst>
        </xdr:cNvPr>
        <xdr:cNvSpPr txBox="1"/>
      </xdr:nvSpPr>
      <xdr:spPr>
        <a:xfrm flipH="1">
          <a:off x="11231223507" y="685800"/>
          <a:ext cx="1561368" cy="354836"/>
        </a:xfrm>
        <a:prstGeom prst="rect">
          <a:avLst/>
        </a:prstGeom>
        <a:noFill/>
      </xdr:spPr>
      <xdr:txBody>
        <a:bodyPr wrap="square" rtlCol="1">
          <a:noAutofit/>
        </a:bodyPr>
        <a:lstStyle/>
        <a:p>
          <a:pPr algn="ctr">
            <a:spcAft>
              <a:spcPts val="0"/>
            </a:spcAft>
          </a:pPr>
          <a:r>
            <a:rPr lang="he-IL" sz="1600" b="1" kern="1200">
              <a:solidFill>
                <a:schemeClr val="bg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ssistant" panose="00000500000000000000" pitchFamily="2" charset="-79"/>
            </a:rPr>
            <a:t>שיבוץ חדרים</a:t>
          </a:r>
        </a:p>
        <a:p>
          <a:pPr algn="ctr">
            <a:spcAft>
              <a:spcPts val="0"/>
            </a:spcAft>
          </a:pPr>
          <a:endParaRPr lang="en-US" sz="28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666751</xdr:colOff>
      <xdr:row>4</xdr:row>
      <xdr:rowOff>0</xdr:rowOff>
    </xdr:from>
    <xdr:to>
      <xdr:col>19</xdr:col>
      <xdr:colOff>657226</xdr:colOff>
      <xdr:row>7</xdr:row>
      <xdr:rowOff>114300</xdr:rowOff>
    </xdr:to>
    <xdr:grpSp>
      <xdr:nvGrpSpPr>
        <xdr:cNvPr id="9" name="קבוצה 8">
          <a:extLst>
            <a:ext uri="{FF2B5EF4-FFF2-40B4-BE49-F238E27FC236}">
              <a16:creationId xmlns:a16="http://schemas.microsoft.com/office/drawing/2014/main" id="{39A72EE8-D9CB-4A5F-ADA6-13EE8631088F}"/>
            </a:ext>
          </a:extLst>
        </xdr:cNvPr>
        <xdr:cNvGrpSpPr/>
      </xdr:nvGrpSpPr>
      <xdr:grpSpPr>
        <a:xfrm flipH="1">
          <a:off x="11222459774" y="723900"/>
          <a:ext cx="4791075" cy="662940"/>
          <a:chOff x="71346" y="0"/>
          <a:chExt cx="7223804" cy="1588739"/>
        </a:xfrm>
      </xdr:grpSpPr>
      <xdr:sp macro="" textlink="">
        <xdr:nvSpPr>
          <xdr:cNvPr id="10" name="תרשים זרימה: מסמך 9">
            <a:extLst>
              <a:ext uri="{FF2B5EF4-FFF2-40B4-BE49-F238E27FC236}">
                <a16:creationId xmlns:a16="http://schemas.microsoft.com/office/drawing/2014/main" id="{63C75E87-BC70-89CA-BF5F-AE2043E713B4}"/>
              </a:ext>
            </a:extLst>
          </xdr:cNvPr>
          <xdr:cNvSpPr/>
        </xdr:nvSpPr>
        <xdr:spPr>
          <a:xfrm>
            <a:off x="71346" y="0"/>
            <a:ext cx="7223804" cy="1588739"/>
          </a:xfrm>
          <a:prstGeom prst="flowChartDocument">
            <a:avLst/>
          </a:prstGeom>
          <a:solidFill>
            <a:srgbClr val="02414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he-IL"/>
          </a:p>
        </xdr:txBody>
      </xdr:sp>
      <xdr:sp macro="" textlink="">
        <xdr:nvSpPr>
          <xdr:cNvPr id="11" name="תרשים זרימה: מסמך 10">
            <a:extLst>
              <a:ext uri="{FF2B5EF4-FFF2-40B4-BE49-F238E27FC236}">
                <a16:creationId xmlns:a16="http://schemas.microsoft.com/office/drawing/2014/main" id="{4AF452B9-9EEC-C304-2903-FB32D887EB92}"/>
              </a:ext>
            </a:extLst>
          </xdr:cNvPr>
          <xdr:cNvSpPr/>
        </xdr:nvSpPr>
        <xdr:spPr>
          <a:xfrm>
            <a:off x="116308" y="197084"/>
            <a:ext cx="7178842" cy="1239253"/>
          </a:xfrm>
          <a:prstGeom prst="flowChartDocument">
            <a:avLst/>
          </a:prstGeom>
          <a:solidFill>
            <a:srgbClr val="03647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he-IL"/>
          </a:p>
        </xdr:txBody>
      </xdr:sp>
      <xdr:sp macro="" textlink="">
        <xdr:nvSpPr>
          <xdr:cNvPr id="12" name="תרשים זרימה: מסמך 11">
            <a:extLst>
              <a:ext uri="{FF2B5EF4-FFF2-40B4-BE49-F238E27FC236}">
                <a16:creationId xmlns:a16="http://schemas.microsoft.com/office/drawing/2014/main" id="{8E8F9C88-57D1-DEF2-035B-D5FA080023E0}"/>
              </a:ext>
            </a:extLst>
          </xdr:cNvPr>
          <xdr:cNvSpPr/>
        </xdr:nvSpPr>
        <xdr:spPr>
          <a:xfrm>
            <a:off x="88233" y="60723"/>
            <a:ext cx="7178842" cy="1239253"/>
          </a:xfrm>
          <a:prstGeom prst="flowChartDocument">
            <a:avLst/>
          </a:prstGeom>
          <a:solidFill>
            <a:srgbClr val="036471"/>
          </a:solidFill>
          <a:ln w="38100">
            <a:solidFill>
              <a:srgbClr val="C9D94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he-IL"/>
          </a:p>
        </xdr:txBody>
      </xdr:sp>
      <xdr:sp macro="" textlink="">
        <xdr:nvSpPr>
          <xdr:cNvPr id="13" name="תרשים זרימה: מסמך 12">
            <a:extLst>
              <a:ext uri="{FF2B5EF4-FFF2-40B4-BE49-F238E27FC236}">
                <a16:creationId xmlns:a16="http://schemas.microsoft.com/office/drawing/2014/main" id="{C538BB70-4F89-AA2F-8079-A4B5622B1AA1}"/>
              </a:ext>
            </a:extLst>
          </xdr:cNvPr>
          <xdr:cNvSpPr/>
        </xdr:nvSpPr>
        <xdr:spPr>
          <a:xfrm>
            <a:off x="89184" y="29137"/>
            <a:ext cx="7178842" cy="1239253"/>
          </a:xfrm>
          <a:prstGeom prst="flowChartDocument">
            <a:avLst/>
          </a:prstGeom>
          <a:noFill/>
          <a:ln w="19050">
            <a:solidFill>
              <a:srgbClr val="1AA09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he-IL"/>
          </a:p>
        </xdr:txBody>
      </xdr:sp>
    </xdr:grpSp>
    <xdr:clientData/>
  </xdr:twoCellAnchor>
  <xdr:oneCellAnchor>
    <xdr:from>
      <xdr:col>17</xdr:col>
      <xdr:colOff>638175</xdr:colOff>
      <xdr:row>4</xdr:row>
      <xdr:rowOff>85725</xdr:rowOff>
    </xdr:from>
    <xdr:ext cx="933450" cy="828674"/>
    <xdr:pic>
      <xdr:nvPicPr>
        <xdr:cNvPr id="14" name="image12.png">
          <a:extLst>
            <a:ext uri="{FF2B5EF4-FFF2-40B4-BE49-F238E27FC236}">
              <a16:creationId xmlns:a16="http://schemas.microsoft.com/office/drawing/2014/main" id="{3291D10E-F1E0-4A38-9FE4-6009441411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0098825" y="638175"/>
          <a:ext cx="933450" cy="828674"/>
        </a:xfrm>
        <a:prstGeom prst="rect">
          <a:avLst/>
        </a:prstGeom>
        <a:noFill/>
      </xdr:spPr>
    </xdr:pic>
    <xdr:clientData fLocksWithSheet="0"/>
  </xdr:oneCellAnchor>
  <xdr:twoCellAnchor>
    <xdr:from>
      <xdr:col>15</xdr:col>
      <xdr:colOff>619125</xdr:colOff>
      <xdr:row>4</xdr:row>
      <xdr:rowOff>133350</xdr:rowOff>
    </xdr:from>
    <xdr:to>
      <xdr:col>18</xdr:col>
      <xdr:colOff>0</xdr:colOff>
      <xdr:row>6</xdr:row>
      <xdr:rowOff>107186</xdr:rowOff>
    </xdr:to>
    <xdr:sp macro="" textlink="">
      <xdr:nvSpPr>
        <xdr:cNvPr id="15" name="TextBox 12">
          <a:extLst>
            <a:ext uri="{FF2B5EF4-FFF2-40B4-BE49-F238E27FC236}">
              <a16:creationId xmlns:a16="http://schemas.microsoft.com/office/drawing/2014/main" id="{1CA40B6D-88D8-48F0-B1F5-1562E237FA7E}"/>
            </a:ext>
          </a:extLst>
        </xdr:cNvPr>
        <xdr:cNvSpPr txBox="1"/>
      </xdr:nvSpPr>
      <xdr:spPr>
        <a:xfrm flipH="1">
          <a:off x="11230984650" y="685800"/>
          <a:ext cx="1933575" cy="354836"/>
        </a:xfrm>
        <a:prstGeom prst="rect">
          <a:avLst/>
        </a:prstGeom>
        <a:noFill/>
      </xdr:spPr>
      <xdr:txBody>
        <a:bodyPr wrap="square" rtlCol="1">
          <a:noAutofit/>
        </a:bodyPr>
        <a:lstStyle/>
        <a:p>
          <a:pPr algn="ctr">
            <a:spcAft>
              <a:spcPts val="0"/>
            </a:spcAft>
          </a:pPr>
          <a:r>
            <a:rPr lang="he-IL" sz="1600" b="1" kern="1200">
              <a:solidFill>
                <a:schemeClr val="bg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ssistant" panose="00000500000000000000" pitchFamily="2" charset="-79"/>
            </a:rPr>
            <a:t>שיבוץ חדרים</a:t>
          </a:r>
        </a:p>
        <a:p>
          <a:pPr algn="ctr">
            <a:spcAft>
              <a:spcPts val="0"/>
            </a:spcAft>
          </a:pPr>
          <a:endParaRPr lang="en-US" sz="2800">
            <a:solidFill>
              <a:schemeClr val="bg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188912</xdr:colOff>
      <xdr:row>0</xdr:row>
      <xdr:rowOff>0</xdr:rowOff>
    </xdr:from>
    <xdr:ext cx="5353050" cy="16478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754342063" y="0"/>
          <a:ext cx="5353050" cy="1647825"/>
        </a:xfrm>
        <a:prstGeom prst="rect">
          <a:avLst/>
        </a:prstGeom>
        <a:noFill/>
        <a:ln>
          <a:noFill/>
        </a:ln>
        <a:effectLst>
          <a:outerShdw blurRad="431800" dist="698500" dir="6000000" sx="1000" sy="1000" algn="t" rotWithShape="0">
            <a:srgbClr val="FFFF00">
              <a:alpha val="31000"/>
            </a:srgbClr>
          </a:outerShdw>
        </a:effectLst>
      </xdr:spPr>
    </xdr:pic>
    <xdr:clientData fLocksWithSheet="0"/>
  </xdr:oneCellAnchor>
  <xdr:twoCellAnchor editAs="oneCell">
    <xdr:from>
      <xdr:col>9</xdr:col>
      <xdr:colOff>205919</xdr:colOff>
      <xdr:row>0</xdr:row>
      <xdr:rowOff>66675</xdr:rowOff>
    </xdr:from>
    <xdr:to>
      <xdr:col>11</xdr:col>
      <xdr:colOff>70152</xdr:colOff>
      <xdr:row>5</xdr:row>
      <xdr:rowOff>228600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2212923" y="66675"/>
          <a:ext cx="1569208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O127"/>
  <sheetViews>
    <sheetView rightToLeft="1" tabSelected="1" zoomScale="78" zoomScaleNormal="78" workbookViewId="0">
      <selection activeCell="E12" sqref="E12"/>
    </sheetView>
  </sheetViews>
  <sheetFormatPr defaultColWidth="12.59765625" defaultRowHeight="16.2"/>
  <cols>
    <col min="1" max="1" width="13" style="14" bestFit="1" customWidth="1"/>
    <col min="2" max="2" width="20.09765625" style="14" customWidth="1"/>
    <col min="3" max="3" width="22" style="33" customWidth="1"/>
    <col min="4" max="4" width="9.3984375" style="14" bestFit="1" customWidth="1"/>
    <col min="5" max="5" width="11" style="14" bestFit="1" customWidth="1"/>
    <col min="6" max="6" width="11.296875" style="14" bestFit="1" customWidth="1"/>
    <col min="7" max="7" width="34.296875" style="14" bestFit="1" customWidth="1"/>
    <col min="8" max="8" width="14.69921875" style="14" customWidth="1"/>
    <col min="9" max="9" width="12.59765625" style="14" customWidth="1"/>
    <col min="10" max="10" width="20" style="14" hidden="1" customWidth="1"/>
    <col min="11" max="11" width="16.09765625" style="14" hidden="1" customWidth="1"/>
    <col min="12" max="12" width="14.296875" style="14" hidden="1" customWidth="1"/>
    <col min="13" max="13" width="16.3984375" style="14" hidden="1" customWidth="1"/>
    <col min="14" max="14" width="3.3984375" style="14" customWidth="1"/>
    <col min="15" max="15" width="67.09765625" style="14" bestFit="1" customWidth="1"/>
    <col min="16" max="16" width="61.8984375" style="14" bestFit="1" customWidth="1"/>
    <col min="17" max="18" width="9" style="14" customWidth="1"/>
    <col min="19" max="20" width="8.59765625" style="14" customWidth="1"/>
    <col min="21" max="16384" width="12.59765625" style="14"/>
  </cols>
  <sheetData>
    <row r="1" spans="1:15">
      <c r="A1" s="8" t="s">
        <v>0</v>
      </c>
      <c r="B1" s="9"/>
      <c r="C1" s="30"/>
      <c r="D1" s="9"/>
      <c r="E1" s="9"/>
      <c r="F1" s="9"/>
      <c r="G1" s="9"/>
      <c r="H1" s="9"/>
      <c r="I1" s="9"/>
    </row>
    <row r="2" spans="1:15">
      <c r="A2" s="10"/>
      <c r="B2" s="10"/>
      <c r="C2" s="31"/>
      <c r="D2" s="9"/>
      <c r="E2" s="9"/>
      <c r="F2" s="9"/>
      <c r="G2" s="9"/>
      <c r="H2" s="9"/>
      <c r="I2" s="9"/>
    </row>
    <row r="3" spans="1:15">
      <c r="A3" s="10" t="s">
        <v>2</v>
      </c>
      <c r="B3" s="10">
        <f>COUNTIF(D10:D54,"&gt;4")</f>
        <v>6</v>
      </c>
      <c r="C3" s="31"/>
      <c r="D3" s="10"/>
      <c r="E3" s="10"/>
      <c r="F3" s="10"/>
      <c r="G3" s="10"/>
      <c r="H3" s="10"/>
      <c r="I3" s="10"/>
    </row>
    <row r="4" spans="1:15">
      <c r="A4" s="10" t="s">
        <v>3</v>
      </c>
      <c r="B4" s="10">
        <f>COUNTIF(D10:D54,"&lt;=4")-COUNTIF(D10:D54,"=0")</f>
        <v>9</v>
      </c>
      <c r="C4" s="31"/>
      <c r="D4" s="10"/>
      <c r="E4" s="10"/>
      <c r="F4" s="10"/>
      <c r="G4" s="10"/>
      <c r="H4" s="10"/>
      <c r="I4" s="10"/>
    </row>
    <row r="5" spans="1:15">
      <c r="A5" s="10" t="s">
        <v>144</v>
      </c>
      <c r="B5" s="10">
        <f>D55+J74+K74</f>
        <v>71</v>
      </c>
      <c r="C5" s="31"/>
      <c r="D5" s="10"/>
      <c r="E5" s="10"/>
      <c r="F5" s="10"/>
      <c r="G5" s="10"/>
      <c r="H5" s="10"/>
      <c r="I5" s="10"/>
    </row>
    <row r="6" spans="1:15">
      <c r="A6" s="10" t="s">
        <v>145</v>
      </c>
      <c r="B6" s="10">
        <f>D55+J74+L74</f>
        <v>71</v>
      </c>
      <c r="C6" s="31"/>
      <c r="D6" s="10"/>
      <c r="E6" s="10"/>
      <c r="F6" s="10"/>
      <c r="G6" s="10"/>
      <c r="H6" s="10"/>
      <c r="I6" s="10"/>
    </row>
    <row r="7" spans="1:15">
      <c r="A7" s="10" t="s">
        <v>155</v>
      </c>
      <c r="B7" s="10">
        <f>D55+J74+M74</f>
        <v>71</v>
      </c>
      <c r="C7" s="31"/>
      <c r="D7" s="10"/>
      <c r="E7" s="10"/>
      <c r="F7" s="10"/>
      <c r="G7" s="10"/>
      <c r="H7" s="10"/>
      <c r="I7" s="10"/>
    </row>
    <row r="8" spans="1:15">
      <c r="A8" s="155" t="s">
        <v>82</v>
      </c>
      <c r="B8" s="156"/>
      <c r="C8" s="156"/>
      <c r="D8" s="156"/>
      <c r="E8" s="156"/>
      <c r="F8" s="156"/>
      <c r="G8" s="156"/>
      <c r="H8" s="156"/>
      <c r="I8" s="156"/>
    </row>
    <row r="9" spans="1:15" ht="64.8">
      <c r="A9" s="11" t="s">
        <v>59</v>
      </c>
      <c r="B9" s="11" t="s">
        <v>86</v>
      </c>
      <c r="C9" s="32" t="s">
        <v>87</v>
      </c>
      <c r="D9" s="11" t="s">
        <v>88</v>
      </c>
      <c r="E9" s="11" t="s">
        <v>89</v>
      </c>
      <c r="F9" s="11" t="s">
        <v>90</v>
      </c>
      <c r="G9" s="11" t="s">
        <v>91</v>
      </c>
      <c r="H9" s="11" t="s">
        <v>101</v>
      </c>
      <c r="I9" s="12" t="s">
        <v>102</v>
      </c>
      <c r="N9" s="71"/>
      <c r="O9" s="74" t="s">
        <v>261</v>
      </c>
    </row>
    <row r="10" spans="1:15" ht="18.600000000000001">
      <c r="A10" s="11">
        <v>1</v>
      </c>
      <c r="B10" s="75" t="s">
        <v>325</v>
      </c>
      <c r="C10" s="76" t="s">
        <v>320</v>
      </c>
      <c r="D10" s="11">
        <f t="shared" ref="D10:D21" si="0">F10+G10+H10+I10</f>
        <v>2</v>
      </c>
      <c r="E10" s="75"/>
      <c r="F10" s="75">
        <v>2</v>
      </c>
      <c r="G10" s="75"/>
      <c r="H10" s="75"/>
      <c r="I10" s="75"/>
      <c r="J10" s="142"/>
      <c r="K10" s="142"/>
      <c r="L10" s="142"/>
      <c r="M10" s="142"/>
      <c r="N10" s="73" t="s">
        <v>260</v>
      </c>
      <c r="O10" s="71" t="s">
        <v>262</v>
      </c>
    </row>
    <row r="11" spans="1:15" ht="18.600000000000001">
      <c r="A11" s="11">
        <v>2</v>
      </c>
      <c r="B11" s="75"/>
      <c r="C11" s="76" t="s">
        <v>332</v>
      </c>
      <c r="D11" s="11">
        <f t="shared" si="0"/>
        <v>3</v>
      </c>
      <c r="E11" s="75"/>
      <c r="F11" s="75">
        <v>2</v>
      </c>
      <c r="G11" s="75"/>
      <c r="H11" s="75">
        <v>1</v>
      </c>
      <c r="I11" s="75"/>
      <c r="J11" s="142"/>
      <c r="K11" s="142"/>
      <c r="L11" s="142"/>
      <c r="M11" s="142"/>
      <c r="N11" s="73" t="s">
        <v>260</v>
      </c>
      <c r="O11" s="71" t="s">
        <v>266</v>
      </c>
    </row>
    <row r="12" spans="1:15" ht="18.600000000000001">
      <c r="A12" s="11">
        <v>3</v>
      </c>
      <c r="B12" s="75" t="s">
        <v>321</v>
      </c>
      <c r="C12" s="76" t="s">
        <v>322</v>
      </c>
      <c r="D12" s="11">
        <f t="shared" si="0"/>
        <v>3</v>
      </c>
      <c r="E12" s="75"/>
      <c r="F12" s="75">
        <v>2</v>
      </c>
      <c r="G12" s="75"/>
      <c r="H12" s="75">
        <v>1</v>
      </c>
      <c r="I12" s="75"/>
      <c r="J12" s="142"/>
      <c r="K12" s="142"/>
      <c r="L12" s="142"/>
      <c r="M12" s="142"/>
      <c r="N12" s="73" t="s">
        <v>260</v>
      </c>
      <c r="O12" s="71" t="s">
        <v>263</v>
      </c>
    </row>
    <row r="13" spans="1:15" ht="18.600000000000001">
      <c r="A13" s="11">
        <v>4</v>
      </c>
      <c r="B13" s="75"/>
      <c r="C13" s="76" t="s">
        <v>326</v>
      </c>
      <c r="D13" s="11">
        <f t="shared" si="0"/>
        <v>9</v>
      </c>
      <c r="E13" s="75"/>
      <c r="F13" s="75">
        <v>2</v>
      </c>
      <c r="G13" s="75"/>
      <c r="H13" s="75">
        <v>7</v>
      </c>
      <c r="I13" s="75"/>
      <c r="J13" s="142"/>
      <c r="K13" s="142"/>
      <c r="L13" s="142"/>
      <c r="M13" s="142"/>
      <c r="N13" s="73" t="s">
        <v>260</v>
      </c>
      <c r="O13" s="71" t="s">
        <v>264</v>
      </c>
    </row>
    <row r="14" spans="1:15" ht="18.600000000000001">
      <c r="A14" s="11">
        <v>5</v>
      </c>
      <c r="B14" s="75" t="s">
        <v>335</v>
      </c>
      <c r="C14" s="76" t="s">
        <v>334</v>
      </c>
      <c r="D14" s="11">
        <f t="shared" si="0"/>
        <v>9</v>
      </c>
      <c r="E14" s="75"/>
      <c r="F14" s="75">
        <v>2</v>
      </c>
      <c r="G14" s="75"/>
      <c r="H14" s="75">
        <v>6</v>
      </c>
      <c r="I14" s="75">
        <v>1</v>
      </c>
      <c r="J14" s="142"/>
      <c r="K14" s="142"/>
      <c r="L14" s="142"/>
      <c r="M14" s="142"/>
      <c r="N14" s="73" t="s">
        <v>260</v>
      </c>
      <c r="O14" s="71" t="s">
        <v>265</v>
      </c>
    </row>
    <row r="15" spans="1:15" ht="18.600000000000001">
      <c r="A15" s="11">
        <v>6</v>
      </c>
      <c r="B15" s="75"/>
      <c r="C15" s="76" t="s">
        <v>323</v>
      </c>
      <c r="D15" s="11">
        <f t="shared" si="0"/>
        <v>8</v>
      </c>
      <c r="E15" s="75">
        <v>1</v>
      </c>
      <c r="F15" s="75">
        <v>2</v>
      </c>
      <c r="G15" s="75"/>
      <c r="H15" s="75"/>
      <c r="I15" s="75">
        <v>6</v>
      </c>
      <c r="J15" s="142"/>
      <c r="K15" s="142"/>
      <c r="L15" s="142"/>
      <c r="M15" s="142"/>
      <c r="N15" s="73" t="s">
        <v>260</v>
      </c>
      <c r="O15" s="71" t="s">
        <v>267</v>
      </c>
    </row>
    <row r="16" spans="1:15">
      <c r="A16" s="11">
        <v>7</v>
      </c>
      <c r="B16" s="75" t="s">
        <v>335</v>
      </c>
      <c r="C16" s="77" t="s">
        <v>327</v>
      </c>
      <c r="D16" s="11">
        <f t="shared" si="0"/>
        <v>9</v>
      </c>
      <c r="E16" s="75"/>
      <c r="F16" s="75">
        <v>2</v>
      </c>
      <c r="G16" s="75"/>
      <c r="H16" s="75">
        <v>4</v>
      </c>
      <c r="I16" s="75">
        <v>3</v>
      </c>
      <c r="J16" s="142"/>
      <c r="K16" s="142"/>
      <c r="L16" s="142"/>
      <c r="M16" s="142"/>
    </row>
    <row r="17" spans="1:13">
      <c r="A17" s="11">
        <v>8</v>
      </c>
      <c r="B17" s="75"/>
      <c r="C17" s="77" t="s">
        <v>324</v>
      </c>
      <c r="D17" s="11">
        <f t="shared" si="0"/>
        <v>6</v>
      </c>
      <c r="E17" s="75">
        <v>1</v>
      </c>
      <c r="F17" s="75">
        <v>2</v>
      </c>
      <c r="G17" s="75"/>
      <c r="H17" s="75">
        <v>1</v>
      </c>
      <c r="I17" s="75">
        <v>3</v>
      </c>
      <c r="J17" s="142"/>
      <c r="K17" s="142"/>
      <c r="L17" s="142"/>
      <c r="M17" s="142"/>
    </row>
    <row r="18" spans="1:13">
      <c r="A18" s="11">
        <v>9</v>
      </c>
      <c r="B18" s="75"/>
      <c r="C18" s="76" t="s">
        <v>328</v>
      </c>
      <c r="D18" s="11">
        <f t="shared" si="0"/>
        <v>4</v>
      </c>
      <c r="E18" s="75">
        <v>1</v>
      </c>
      <c r="F18" s="75">
        <v>2</v>
      </c>
      <c r="G18" s="75"/>
      <c r="H18" s="75"/>
      <c r="I18" s="75">
        <v>2</v>
      </c>
      <c r="J18" s="142"/>
      <c r="K18" s="142"/>
      <c r="L18" s="142"/>
      <c r="M18" s="142"/>
    </row>
    <row r="19" spans="1:13">
      <c r="A19" s="11">
        <v>10</v>
      </c>
      <c r="B19" s="75"/>
      <c r="C19" s="76" t="s">
        <v>329</v>
      </c>
      <c r="D19" s="11">
        <f t="shared" si="0"/>
        <v>2</v>
      </c>
      <c r="E19" s="75"/>
      <c r="F19" s="75">
        <v>2</v>
      </c>
      <c r="G19" s="75"/>
      <c r="H19" s="75"/>
      <c r="I19" s="75"/>
      <c r="J19" s="142"/>
      <c r="K19" s="142"/>
      <c r="L19" s="142"/>
      <c r="M19" s="142"/>
    </row>
    <row r="20" spans="1:13">
      <c r="A20" s="11">
        <v>11</v>
      </c>
      <c r="B20" s="75" t="s">
        <v>338</v>
      </c>
      <c r="C20" s="76" t="s">
        <v>336</v>
      </c>
      <c r="D20" s="11">
        <f t="shared" si="0"/>
        <v>3</v>
      </c>
      <c r="E20" s="75"/>
      <c r="F20" s="75">
        <v>2</v>
      </c>
      <c r="G20" s="75"/>
      <c r="H20" s="75">
        <v>1</v>
      </c>
      <c r="I20" s="75"/>
      <c r="J20" s="142"/>
      <c r="K20" s="142"/>
      <c r="L20" s="142"/>
      <c r="M20" s="142"/>
    </row>
    <row r="21" spans="1:13">
      <c r="A21" s="11">
        <v>12</v>
      </c>
      <c r="B21" s="75"/>
      <c r="C21" s="76" t="s">
        <v>337</v>
      </c>
      <c r="D21" s="11">
        <f t="shared" si="0"/>
        <v>2</v>
      </c>
      <c r="E21" s="75"/>
      <c r="F21" s="75">
        <v>2</v>
      </c>
      <c r="G21" s="75"/>
      <c r="H21" s="75"/>
      <c r="I21" s="75"/>
      <c r="J21" s="142"/>
      <c r="K21" s="142"/>
      <c r="L21" s="142"/>
      <c r="M21" s="142"/>
    </row>
    <row r="22" spans="1:13">
      <c r="A22" s="11">
        <v>13</v>
      </c>
      <c r="B22" s="75" t="s">
        <v>335</v>
      </c>
      <c r="C22" s="77" t="s">
        <v>330</v>
      </c>
      <c r="D22" s="11">
        <f t="shared" ref="D22:D54" si="1">F22+G22+H22+I22</f>
        <v>2</v>
      </c>
      <c r="E22" s="75">
        <v>1</v>
      </c>
      <c r="F22" s="75">
        <v>2</v>
      </c>
      <c r="G22" s="75"/>
      <c r="H22" s="75"/>
      <c r="I22" s="75"/>
      <c r="J22" s="142"/>
      <c r="K22" s="142"/>
      <c r="L22" s="142"/>
      <c r="M22" s="142"/>
    </row>
    <row r="23" spans="1:13">
      <c r="A23" s="11">
        <v>14</v>
      </c>
      <c r="B23" s="75"/>
      <c r="C23" s="76" t="s">
        <v>331</v>
      </c>
      <c r="D23" s="11">
        <f t="shared" si="1"/>
        <v>2</v>
      </c>
      <c r="E23" s="75"/>
      <c r="F23" s="75">
        <v>2</v>
      </c>
      <c r="G23" s="75"/>
      <c r="H23" s="75"/>
      <c r="I23" s="75"/>
      <c r="J23" s="142"/>
      <c r="K23" s="142"/>
      <c r="L23" s="142"/>
      <c r="M23" s="142"/>
    </row>
    <row r="24" spans="1:13">
      <c r="A24" s="11">
        <v>15</v>
      </c>
      <c r="B24" s="13"/>
      <c r="C24" s="38" t="s">
        <v>333</v>
      </c>
      <c r="D24" s="11">
        <f t="shared" si="1"/>
        <v>7</v>
      </c>
      <c r="E24" s="13"/>
      <c r="F24" s="13">
        <v>2</v>
      </c>
      <c r="G24" s="13"/>
      <c r="H24" s="13">
        <v>5</v>
      </c>
      <c r="I24" s="13"/>
      <c r="J24" s="142"/>
      <c r="K24" s="142"/>
      <c r="L24" s="142"/>
      <c r="M24" s="142"/>
    </row>
    <row r="25" spans="1:13">
      <c r="A25" s="11">
        <v>16</v>
      </c>
      <c r="B25" s="13"/>
      <c r="C25" s="38"/>
      <c r="D25" s="11">
        <f>F25+G25+H25+I25</f>
        <v>0</v>
      </c>
      <c r="E25" s="13"/>
      <c r="F25" s="13"/>
      <c r="G25" s="13"/>
      <c r="H25" s="13"/>
      <c r="I25" s="13"/>
      <c r="J25" s="142"/>
      <c r="K25" s="142"/>
      <c r="L25" s="142"/>
      <c r="M25" s="142"/>
    </row>
    <row r="26" spans="1:13">
      <c r="A26" s="11">
        <v>17</v>
      </c>
      <c r="B26" s="13"/>
      <c r="C26" s="38"/>
      <c r="D26" s="11">
        <f t="shared" si="1"/>
        <v>0</v>
      </c>
      <c r="E26" s="13"/>
      <c r="F26" s="13"/>
      <c r="G26" s="13"/>
      <c r="H26" s="13"/>
      <c r="I26" s="13"/>
      <c r="J26" s="142"/>
      <c r="K26" s="142"/>
      <c r="L26" s="142"/>
      <c r="M26" s="142"/>
    </row>
    <row r="27" spans="1:13">
      <c r="A27" s="11">
        <v>18</v>
      </c>
      <c r="B27" s="13"/>
      <c r="C27" s="38"/>
      <c r="D27" s="11">
        <f t="shared" si="1"/>
        <v>0</v>
      </c>
      <c r="E27" s="13"/>
      <c r="F27" s="13"/>
      <c r="G27" s="13"/>
      <c r="H27" s="13"/>
      <c r="I27" s="13"/>
      <c r="J27" s="142"/>
      <c r="K27" s="142"/>
      <c r="L27" s="142"/>
      <c r="M27" s="142"/>
    </row>
    <row r="28" spans="1:13">
      <c r="A28" s="11">
        <v>19</v>
      </c>
      <c r="B28" s="13"/>
      <c r="C28" s="38"/>
      <c r="D28" s="11">
        <f t="shared" si="1"/>
        <v>0</v>
      </c>
      <c r="E28" s="13"/>
      <c r="F28" s="13"/>
      <c r="G28" s="13"/>
      <c r="H28" s="13"/>
      <c r="I28" s="13"/>
      <c r="J28" s="142"/>
      <c r="K28" s="142"/>
      <c r="L28" s="142"/>
      <c r="M28" s="142"/>
    </row>
    <row r="29" spans="1:13">
      <c r="A29" s="11">
        <v>20</v>
      </c>
      <c r="B29" s="13"/>
      <c r="C29" s="38"/>
      <c r="D29" s="11">
        <f t="shared" si="1"/>
        <v>0</v>
      </c>
      <c r="E29" s="13"/>
      <c r="F29" s="13"/>
      <c r="G29" s="13"/>
      <c r="H29" s="13"/>
      <c r="I29" s="13"/>
      <c r="J29" s="142"/>
      <c r="K29" s="142"/>
      <c r="L29" s="142"/>
      <c r="M29" s="142"/>
    </row>
    <row r="30" spans="1:13">
      <c r="A30" s="11">
        <v>21</v>
      </c>
      <c r="B30" s="13"/>
      <c r="C30" s="38"/>
      <c r="D30" s="11">
        <f t="shared" si="1"/>
        <v>0</v>
      </c>
      <c r="E30" s="13"/>
      <c r="F30" s="13"/>
      <c r="G30" s="13"/>
      <c r="H30" s="13"/>
      <c r="I30" s="13"/>
      <c r="J30" s="142"/>
      <c r="K30" s="142"/>
      <c r="L30" s="142"/>
      <c r="M30" s="142"/>
    </row>
    <row r="31" spans="1:13">
      <c r="A31" s="11">
        <v>22</v>
      </c>
      <c r="B31" s="13"/>
      <c r="C31" s="38"/>
      <c r="D31" s="11">
        <f t="shared" si="1"/>
        <v>0</v>
      </c>
      <c r="E31" s="13"/>
      <c r="F31" s="13"/>
      <c r="G31" s="13"/>
      <c r="H31" s="13"/>
      <c r="I31" s="13"/>
      <c r="J31" s="142"/>
      <c r="K31" s="142"/>
      <c r="L31" s="142"/>
      <c r="M31" s="142"/>
    </row>
    <row r="32" spans="1:13">
      <c r="A32" s="11">
        <v>23</v>
      </c>
      <c r="B32" s="13"/>
      <c r="C32" s="38"/>
      <c r="D32" s="11">
        <f t="shared" si="1"/>
        <v>0</v>
      </c>
      <c r="E32" s="13"/>
      <c r="F32" s="13"/>
      <c r="G32" s="13"/>
      <c r="H32" s="13"/>
      <c r="I32" s="13"/>
      <c r="J32" s="142"/>
      <c r="K32" s="142"/>
      <c r="L32" s="142"/>
      <c r="M32" s="142"/>
    </row>
    <row r="33" spans="1:13">
      <c r="A33" s="11">
        <v>24</v>
      </c>
      <c r="B33" s="13"/>
      <c r="C33" s="38"/>
      <c r="D33" s="11">
        <f t="shared" si="1"/>
        <v>0</v>
      </c>
      <c r="E33" s="13"/>
      <c r="F33" s="13"/>
      <c r="G33" s="13"/>
      <c r="H33" s="13"/>
      <c r="I33" s="13"/>
      <c r="J33" s="142"/>
      <c r="K33" s="142"/>
      <c r="L33" s="142"/>
      <c r="M33" s="142"/>
    </row>
    <row r="34" spans="1:13">
      <c r="A34" s="11">
        <v>25</v>
      </c>
      <c r="B34" s="13"/>
      <c r="C34" s="38"/>
      <c r="D34" s="11">
        <f t="shared" si="1"/>
        <v>0</v>
      </c>
      <c r="E34" s="13"/>
      <c r="F34" s="13"/>
      <c r="G34" s="13"/>
      <c r="H34" s="13"/>
      <c r="I34" s="13"/>
      <c r="J34" s="142"/>
      <c r="K34" s="142"/>
      <c r="L34" s="142"/>
      <c r="M34" s="142"/>
    </row>
    <row r="35" spans="1:13">
      <c r="A35" s="11">
        <v>26</v>
      </c>
      <c r="B35" s="13"/>
      <c r="C35" s="38"/>
      <c r="D35" s="11">
        <f t="shared" si="1"/>
        <v>0</v>
      </c>
      <c r="E35" s="13"/>
      <c r="F35" s="13"/>
      <c r="G35" s="13"/>
      <c r="H35" s="13"/>
      <c r="I35" s="13"/>
      <c r="J35" s="142"/>
      <c r="K35" s="142"/>
      <c r="L35" s="142"/>
      <c r="M35" s="142"/>
    </row>
    <row r="36" spans="1:13">
      <c r="A36" s="11">
        <v>27</v>
      </c>
      <c r="B36" s="13"/>
      <c r="C36" s="38"/>
      <c r="D36" s="11">
        <f t="shared" si="1"/>
        <v>0</v>
      </c>
      <c r="E36" s="13"/>
      <c r="F36" s="13"/>
      <c r="G36" s="13"/>
      <c r="H36" s="13"/>
      <c r="I36" s="13"/>
      <c r="J36" s="142"/>
      <c r="K36" s="142"/>
      <c r="L36" s="142"/>
      <c r="M36" s="142"/>
    </row>
    <row r="37" spans="1:13">
      <c r="A37" s="11">
        <v>28</v>
      </c>
      <c r="B37" s="13"/>
      <c r="C37" s="38"/>
      <c r="D37" s="11">
        <f t="shared" si="1"/>
        <v>0</v>
      </c>
      <c r="E37" s="13"/>
      <c r="F37" s="13"/>
      <c r="G37" s="13"/>
      <c r="H37" s="13"/>
      <c r="I37" s="13"/>
      <c r="J37" s="142"/>
      <c r="K37" s="142"/>
      <c r="L37" s="142"/>
      <c r="M37" s="142"/>
    </row>
    <row r="38" spans="1:13">
      <c r="A38" s="11">
        <v>29</v>
      </c>
      <c r="B38" s="13"/>
      <c r="C38" s="38"/>
      <c r="D38" s="11">
        <f t="shared" si="1"/>
        <v>0</v>
      </c>
      <c r="E38" s="13"/>
      <c r="F38" s="13"/>
      <c r="G38" s="13"/>
      <c r="H38" s="13"/>
      <c r="I38" s="13"/>
      <c r="J38" s="142"/>
      <c r="K38" s="142"/>
      <c r="L38" s="142"/>
      <c r="M38" s="142"/>
    </row>
    <row r="39" spans="1:13">
      <c r="A39" s="11">
        <v>30</v>
      </c>
      <c r="B39" s="13"/>
      <c r="C39" s="38"/>
      <c r="D39" s="11">
        <f t="shared" si="1"/>
        <v>0</v>
      </c>
      <c r="E39" s="13"/>
      <c r="F39" s="13"/>
      <c r="G39" s="13"/>
      <c r="H39" s="13"/>
      <c r="I39" s="13"/>
      <c r="J39" s="142"/>
      <c r="K39" s="142"/>
      <c r="L39" s="142"/>
      <c r="M39" s="142"/>
    </row>
    <row r="40" spans="1:13">
      <c r="A40" s="11">
        <v>31</v>
      </c>
      <c r="B40" s="13"/>
      <c r="C40" s="38"/>
      <c r="D40" s="11">
        <f t="shared" si="1"/>
        <v>0</v>
      </c>
      <c r="E40" s="13"/>
      <c r="F40" s="13"/>
      <c r="G40" s="13"/>
      <c r="H40" s="13"/>
      <c r="I40" s="13"/>
      <c r="J40" s="142"/>
      <c r="K40" s="142"/>
      <c r="L40" s="142"/>
      <c r="M40" s="142"/>
    </row>
    <row r="41" spans="1:13">
      <c r="A41" s="11">
        <v>32</v>
      </c>
      <c r="B41" s="13"/>
      <c r="C41" s="38"/>
      <c r="D41" s="11">
        <f t="shared" si="1"/>
        <v>0</v>
      </c>
      <c r="E41" s="13"/>
      <c r="F41" s="13"/>
      <c r="G41" s="13"/>
      <c r="H41" s="13"/>
      <c r="I41" s="13"/>
      <c r="J41" s="142"/>
      <c r="K41" s="142"/>
      <c r="L41" s="142"/>
      <c r="M41" s="142"/>
    </row>
    <row r="42" spans="1:13">
      <c r="A42" s="11">
        <v>33</v>
      </c>
      <c r="B42" s="13"/>
      <c r="C42" s="38"/>
      <c r="D42" s="11">
        <f t="shared" si="1"/>
        <v>0</v>
      </c>
      <c r="E42" s="13"/>
      <c r="F42" s="13"/>
      <c r="G42" s="13"/>
      <c r="H42" s="13"/>
      <c r="I42" s="13"/>
      <c r="J42" s="142"/>
      <c r="K42" s="142"/>
      <c r="L42" s="142"/>
      <c r="M42" s="142"/>
    </row>
    <row r="43" spans="1:13">
      <c r="A43" s="11">
        <v>34</v>
      </c>
      <c r="B43" s="13"/>
      <c r="C43" s="38"/>
      <c r="D43" s="11">
        <f t="shared" si="1"/>
        <v>0</v>
      </c>
      <c r="E43" s="13"/>
      <c r="F43" s="13"/>
      <c r="G43" s="13"/>
      <c r="H43" s="13"/>
      <c r="I43" s="13"/>
      <c r="J43" s="142"/>
      <c r="K43" s="142"/>
      <c r="L43" s="142"/>
      <c r="M43" s="142"/>
    </row>
    <row r="44" spans="1:13">
      <c r="A44" s="11">
        <v>35</v>
      </c>
      <c r="B44" s="13"/>
      <c r="C44" s="38"/>
      <c r="D44" s="11">
        <f t="shared" si="1"/>
        <v>0</v>
      </c>
      <c r="E44" s="13"/>
      <c r="F44" s="13"/>
      <c r="G44" s="13"/>
      <c r="H44" s="13"/>
      <c r="I44" s="13"/>
      <c r="J44" s="142"/>
      <c r="K44" s="142"/>
      <c r="L44" s="142"/>
      <c r="M44" s="142"/>
    </row>
    <row r="45" spans="1:13">
      <c r="A45" s="11">
        <v>36</v>
      </c>
      <c r="B45" s="13"/>
      <c r="C45" s="38"/>
      <c r="D45" s="11">
        <f t="shared" si="1"/>
        <v>0</v>
      </c>
      <c r="E45" s="13"/>
      <c r="F45" s="13"/>
      <c r="G45" s="13"/>
      <c r="H45" s="13"/>
      <c r="I45" s="13"/>
      <c r="J45" s="142"/>
      <c r="K45" s="142"/>
      <c r="L45" s="142"/>
      <c r="M45" s="142"/>
    </row>
    <row r="46" spans="1:13">
      <c r="A46" s="11">
        <v>37</v>
      </c>
      <c r="B46" s="13"/>
      <c r="C46" s="38"/>
      <c r="D46" s="11">
        <f t="shared" si="1"/>
        <v>0</v>
      </c>
      <c r="E46" s="13"/>
      <c r="F46" s="13"/>
      <c r="G46" s="13"/>
      <c r="H46" s="13"/>
      <c r="I46" s="13"/>
      <c r="J46" s="142"/>
      <c r="K46" s="142"/>
      <c r="L46" s="142"/>
      <c r="M46" s="142"/>
    </row>
    <row r="47" spans="1:13">
      <c r="A47" s="11">
        <v>38</v>
      </c>
      <c r="B47" s="13"/>
      <c r="C47" s="38"/>
      <c r="D47" s="11">
        <f t="shared" si="1"/>
        <v>0</v>
      </c>
      <c r="E47" s="13"/>
      <c r="F47" s="13"/>
      <c r="G47" s="13"/>
      <c r="H47" s="13"/>
      <c r="I47" s="13"/>
      <c r="J47" s="142"/>
      <c r="K47" s="142"/>
      <c r="L47" s="142"/>
      <c r="M47" s="142"/>
    </row>
    <row r="48" spans="1:13">
      <c r="A48" s="11">
        <v>39</v>
      </c>
      <c r="B48" s="13"/>
      <c r="C48" s="38"/>
      <c r="D48" s="11">
        <f t="shared" si="1"/>
        <v>0</v>
      </c>
      <c r="E48" s="13"/>
      <c r="F48" s="13"/>
      <c r="G48" s="13"/>
      <c r="H48" s="13"/>
      <c r="I48" s="13"/>
      <c r="J48" s="142"/>
      <c r="K48" s="142"/>
      <c r="L48" s="142"/>
      <c r="M48" s="142"/>
    </row>
    <row r="49" spans="1:13">
      <c r="A49" s="11">
        <v>40</v>
      </c>
      <c r="B49" s="13"/>
      <c r="C49" s="38"/>
      <c r="D49" s="11">
        <f t="shared" si="1"/>
        <v>0</v>
      </c>
      <c r="E49" s="13"/>
      <c r="F49" s="13"/>
      <c r="G49" s="13"/>
      <c r="H49" s="13"/>
      <c r="I49" s="13"/>
      <c r="J49" s="142"/>
      <c r="K49" s="142"/>
      <c r="L49" s="142"/>
      <c r="M49" s="142"/>
    </row>
    <row r="50" spans="1:13">
      <c r="A50" s="11">
        <v>41</v>
      </c>
      <c r="B50" s="13"/>
      <c r="C50" s="38"/>
      <c r="D50" s="11">
        <f t="shared" si="1"/>
        <v>0</v>
      </c>
      <c r="E50" s="13"/>
      <c r="F50" s="13"/>
      <c r="G50" s="13"/>
      <c r="H50" s="13"/>
      <c r="I50" s="13"/>
      <c r="J50" s="142"/>
      <c r="K50" s="142"/>
      <c r="L50" s="142"/>
      <c r="M50" s="142"/>
    </row>
    <row r="51" spans="1:13">
      <c r="A51" s="11">
        <v>42</v>
      </c>
      <c r="B51" s="13"/>
      <c r="C51" s="38"/>
      <c r="D51" s="11">
        <f t="shared" si="1"/>
        <v>0</v>
      </c>
      <c r="E51" s="13"/>
      <c r="F51" s="13"/>
      <c r="G51" s="13"/>
      <c r="H51" s="13"/>
      <c r="I51" s="13"/>
      <c r="J51" s="142"/>
      <c r="K51" s="142"/>
      <c r="L51" s="142"/>
      <c r="M51" s="142"/>
    </row>
    <row r="52" spans="1:13">
      <c r="A52" s="11">
        <v>43</v>
      </c>
      <c r="B52" s="13"/>
      <c r="C52" s="38"/>
      <c r="D52" s="11">
        <f t="shared" si="1"/>
        <v>0</v>
      </c>
      <c r="E52" s="13"/>
      <c r="F52" s="13"/>
      <c r="G52" s="13"/>
      <c r="H52" s="13"/>
      <c r="I52" s="13"/>
      <c r="J52" s="142"/>
      <c r="K52" s="142"/>
      <c r="L52" s="142"/>
      <c r="M52" s="142"/>
    </row>
    <row r="53" spans="1:13">
      <c r="A53" s="11">
        <v>44</v>
      </c>
      <c r="B53" s="13"/>
      <c r="C53" s="38"/>
      <c r="D53" s="11">
        <f t="shared" si="1"/>
        <v>0</v>
      </c>
      <c r="E53" s="13"/>
      <c r="F53" s="13"/>
      <c r="G53" s="13"/>
      <c r="H53" s="13"/>
      <c r="I53" s="13"/>
      <c r="J53" s="142"/>
      <c r="K53" s="142"/>
      <c r="L53" s="142"/>
      <c r="M53" s="142"/>
    </row>
    <row r="54" spans="1:13">
      <c r="A54" s="11">
        <v>45</v>
      </c>
      <c r="B54" s="13"/>
      <c r="C54" s="38"/>
      <c r="D54" s="11">
        <f t="shared" si="1"/>
        <v>0</v>
      </c>
      <c r="E54" s="13"/>
      <c r="F54" s="13"/>
      <c r="G54" s="13"/>
      <c r="H54" s="13"/>
      <c r="I54" s="13"/>
      <c r="J54" s="142"/>
      <c r="K54" s="142"/>
      <c r="L54" s="142"/>
      <c r="M54" s="142"/>
    </row>
    <row r="55" spans="1:13">
      <c r="A55" s="11"/>
      <c r="B55" s="11"/>
      <c r="C55" s="32"/>
      <c r="D55" s="11">
        <f t="shared" ref="D55:I55" si="2">SUM(D10:D54)</f>
        <v>71</v>
      </c>
      <c r="E55" s="11">
        <f t="shared" si="2"/>
        <v>4</v>
      </c>
      <c r="F55" s="11">
        <f t="shared" si="2"/>
        <v>30</v>
      </c>
      <c r="G55" s="11">
        <f t="shared" si="2"/>
        <v>0</v>
      </c>
      <c r="H55" s="11">
        <f t="shared" si="2"/>
        <v>26</v>
      </c>
      <c r="I55" s="11">
        <f t="shared" si="2"/>
        <v>15</v>
      </c>
      <c r="J55" s="141"/>
      <c r="K55" s="141"/>
      <c r="L55" s="141"/>
      <c r="M55" s="141"/>
    </row>
    <row r="57" spans="1:13">
      <c r="A57" s="155" t="s">
        <v>129</v>
      </c>
      <c r="B57" s="156"/>
      <c r="C57" s="156"/>
      <c r="D57" s="156"/>
      <c r="E57" s="156"/>
      <c r="F57" s="156"/>
      <c r="G57" s="156"/>
      <c r="H57" s="156"/>
      <c r="I57" s="156"/>
      <c r="J57" s="14" t="s">
        <v>143</v>
      </c>
    </row>
    <row r="58" spans="1:13" ht="64.8">
      <c r="A58" s="11" t="s">
        <v>130</v>
      </c>
      <c r="B58" s="11" t="s">
        <v>131</v>
      </c>
      <c r="C58" s="32" t="s">
        <v>132</v>
      </c>
      <c r="D58" s="11"/>
      <c r="E58" s="11" t="s">
        <v>133</v>
      </c>
      <c r="F58" s="11" t="s">
        <v>134</v>
      </c>
      <c r="G58" s="11" t="s">
        <v>135</v>
      </c>
      <c r="H58" s="11" t="s">
        <v>136</v>
      </c>
      <c r="I58" s="11"/>
      <c r="J58" s="14" t="s">
        <v>139</v>
      </c>
      <c r="K58" s="14" t="s">
        <v>141</v>
      </c>
      <c r="L58" s="14" t="s">
        <v>140</v>
      </c>
      <c r="M58" s="14" t="s">
        <v>142</v>
      </c>
    </row>
    <row r="59" spans="1:13">
      <c r="A59" s="11"/>
      <c r="B59" s="13"/>
      <c r="C59" s="38"/>
      <c r="D59" s="11"/>
      <c r="E59" s="13"/>
      <c r="F59" s="13"/>
      <c r="G59" s="13"/>
      <c r="H59" s="13"/>
      <c r="I59" s="141"/>
      <c r="J59" s="14">
        <f t="shared" ref="J59:J73" si="3">(B59+C59)*E59</f>
        <v>0</v>
      </c>
      <c r="K59" s="14">
        <f t="shared" ref="K59:K73" si="4">(B59+C59)*F59</f>
        <v>0</v>
      </c>
      <c r="L59" s="14">
        <f t="shared" ref="L59:L73" si="5">(B59+C59)*G59</f>
        <v>0</v>
      </c>
      <c r="M59" s="14">
        <f t="shared" ref="M59:M73" si="6">(B59+C59)*H59</f>
        <v>0</v>
      </c>
    </row>
    <row r="60" spans="1:13">
      <c r="A60" s="11"/>
      <c r="B60" s="13"/>
      <c r="C60" s="38"/>
      <c r="D60" s="11"/>
      <c r="E60" s="13"/>
      <c r="F60" s="13"/>
      <c r="G60" s="13"/>
      <c r="H60" s="13"/>
      <c r="I60" s="141"/>
      <c r="J60" s="14">
        <f t="shared" si="3"/>
        <v>0</v>
      </c>
      <c r="K60" s="14">
        <f t="shared" si="4"/>
        <v>0</v>
      </c>
      <c r="L60" s="14">
        <f t="shared" si="5"/>
        <v>0</v>
      </c>
      <c r="M60" s="14">
        <f t="shared" si="6"/>
        <v>0</v>
      </c>
    </row>
    <row r="61" spans="1:13">
      <c r="A61" s="11"/>
      <c r="B61" s="13"/>
      <c r="C61" s="38"/>
      <c r="D61" s="11"/>
      <c r="E61" s="13"/>
      <c r="F61" s="13"/>
      <c r="G61" s="13"/>
      <c r="H61" s="13"/>
      <c r="I61" s="141"/>
      <c r="J61" s="14">
        <f t="shared" si="3"/>
        <v>0</v>
      </c>
      <c r="K61" s="14">
        <f t="shared" si="4"/>
        <v>0</v>
      </c>
      <c r="L61" s="14">
        <f t="shared" si="5"/>
        <v>0</v>
      </c>
      <c r="M61" s="14">
        <f t="shared" si="6"/>
        <v>0</v>
      </c>
    </row>
    <row r="62" spans="1:13">
      <c r="A62" s="11"/>
      <c r="B62" s="13"/>
      <c r="C62" s="38"/>
      <c r="D62" s="11"/>
      <c r="E62" s="13"/>
      <c r="F62" s="13"/>
      <c r="G62" s="13"/>
      <c r="H62" s="13"/>
      <c r="I62" s="141"/>
      <c r="J62" s="14">
        <f t="shared" si="3"/>
        <v>0</v>
      </c>
      <c r="K62" s="14">
        <f t="shared" si="4"/>
        <v>0</v>
      </c>
      <c r="L62" s="14">
        <f t="shared" si="5"/>
        <v>0</v>
      </c>
      <c r="M62" s="14">
        <f t="shared" si="6"/>
        <v>0</v>
      </c>
    </row>
    <row r="63" spans="1:13">
      <c r="A63" s="11"/>
      <c r="B63" s="13"/>
      <c r="C63" s="38"/>
      <c r="D63" s="11"/>
      <c r="E63" s="13"/>
      <c r="F63" s="13"/>
      <c r="G63" s="13"/>
      <c r="H63" s="13"/>
      <c r="I63" s="141"/>
      <c r="J63" s="14">
        <f t="shared" si="3"/>
        <v>0</v>
      </c>
      <c r="K63" s="14">
        <f t="shared" si="4"/>
        <v>0</v>
      </c>
      <c r="L63" s="14">
        <f t="shared" si="5"/>
        <v>0</v>
      </c>
      <c r="M63" s="14">
        <f t="shared" si="6"/>
        <v>0</v>
      </c>
    </row>
    <row r="64" spans="1:13">
      <c r="A64" s="11"/>
      <c r="B64" s="13"/>
      <c r="C64" s="38"/>
      <c r="D64" s="11"/>
      <c r="E64" s="13"/>
      <c r="F64" s="13"/>
      <c r="G64" s="13"/>
      <c r="H64" s="13"/>
      <c r="I64" s="141"/>
      <c r="J64" s="14">
        <f t="shared" si="3"/>
        <v>0</v>
      </c>
      <c r="K64" s="14">
        <f t="shared" si="4"/>
        <v>0</v>
      </c>
      <c r="L64" s="14">
        <f t="shared" si="5"/>
        <v>0</v>
      </c>
      <c r="M64" s="14">
        <f t="shared" si="6"/>
        <v>0</v>
      </c>
    </row>
    <row r="65" spans="1:13">
      <c r="A65" s="11"/>
      <c r="B65" s="13"/>
      <c r="C65" s="38"/>
      <c r="D65" s="11"/>
      <c r="E65" s="13"/>
      <c r="F65" s="13"/>
      <c r="G65" s="13"/>
      <c r="H65" s="13"/>
      <c r="I65" s="141"/>
      <c r="J65" s="14">
        <f t="shared" si="3"/>
        <v>0</v>
      </c>
      <c r="K65" s="14">
        <f t="shared" si="4"/>
        <v>0</v>
      </c>
      <c r="L65" s="14">
        <f t="shared" si="5"/>
        <v>0</v>
      </c>
      <c r="M65" s="14">
        <f t="shared" si="6"/>
        <v>0</v>
      </c>
    </row>
    <row r="66" spans="1:13">
      <c r="A66" s="11"/>
      <c r="B66" s="13"/>
      <c r="C66" s="38"/>
      <c r="D66" s="11"/>
      <c r="E66" s="13"/>
      <c r="F66" s="13"/>
      <c r="G66" s="13"/>
      <c r="H66" s="13"/>
      <c r="I66" s="141"/>
      <c r="J66" s="14">
        <f t="shared" si="3"/>
        <v>0</v>
      </c>
      <c r="K66" s="14">
        <f t="shared" si="4"/>
        <v>0</v>
      </c>
      <c r="L66" s="14">
        <f t="shared" si="5"/>
        <v>0</v>
      </c>
      <c r="M66" s="14">
        <f t="shared" si="6"/>
        <v>0</v>
      </c>
    </row>
    <row r="67" spans="1:13">
      <c r="A67" s="11"/>
      <c r="B67" s="13"/>
      <c r="C67" s="38"/>
      <c r="D67" s="11"/>
      <c r="E67" s="13"/>
      <c r="F67" s="13"/>
      <c r="G67" s="13"/>
      <c r="H67" s="13"/>
      <c r="I67" s="141"/>
      <c r="J67" s="14">
        <f t="shared" si="3"/>
        <v>0</v>
      </c>
      <c r="K67" s="14">
        <f t="shared" si="4"/>
        <v>0</v>
      </c>
      <c r="L67" s="14">
        <f t="shared" si="5"/>
        <v>0</v>
      </c>
      <c r="M67" s="14">
        <f t="shared" si="6"/>
        <v>0</v>
      </c>
    </row>
    <row r="68" spans="1:13">
      <c r="A68" s="11"/>
      <c r="B68" s="13"/>
      <c r="C68" s="38"/>
      <c r="D68" s="11"/>
      <c r="E68" s="13"/>
      <c r="F68" s="13"/>
      <c r="G68" s="13"/>
      <c r="H68" s="13"/>
      <c r="I68" s="141"/>
      <c r="J68" s="14">
        <f t="shared" si="3"/>
        <v>0</v>
      </c>
      <c r="K68" s="14">
        <f t="shared" si="4"/>
        <v>0</v>
      </c>
      <c r="L68" s="14">
        <f t="shared" si="5"/>
        <v>0</v>
      </c>
      <c r="M68" s="14">
        <f t="shared" si="6"/>
        <v>0</v>
      </c>
    </row>
    <row r="69" spans="1:13">
      <c r="A69" s="11"/>
      <c r="B69" s="13"/>
      <c r="C69" s="38"/>
      <c r="D69" s="11"/>
      <c r="E69" s="13"/>
      <c r="F69" s="13"/>
      <c r="G69" s="13"/>
      <c r="H69" s="13"/>
      <c r="I69" s="141"/>
      <c r="J69" s="14">
        <f t="shared" si="3"/>
        <v>0</v>
      </c>
      <c r="K69" s="14">
        <f t="shared" si="4"/>
        <v>0</v>
      </c>
      <c r="L69" s="14">
        <f t="shared" si="5"/>
        <v>0</v>
      </c>
      <c r="M69" s="14">
        <f t="shared" si="6"/>
        <v>0</v>
      </c>
    </row>
    <row r="70" spans="1:13">
      <c r="A70" s="11"/>
      <c r="B70" s="13"/>
      <c r="C70" s="38"/>
      <c r="D70" s="11"/>
      <c r="E70" s="13"/>
      <c r="F70" s="13"/>
      <c r="G70" s="13"/>
      <c r="H70" s="13"/>
      <c r="I70" s="141"/>
      <c r="J70" s="14">
        <f t="shared" si="3"/>
        <v>0</v>
      </c>
      <c r="K70" s="14">
        <f t="shared" si="4"/>
        <v>0</v>
      </c>
      <c r="L70" s="14">
        <f t="shared" si="5"/>
        <v>0</v>
      </c>
      <c r="M70" s="14">
        <f t="shared" si="6"/>
        <v>0</v>
      </c>
    </row>
    <row r="71" spans="1:13">
      <c r="A71" s="11"/>
      <c r="B71" s="13"/>
      <c r="C71" s="38"/>
      <c r="D71" s="11"/>
      <c r="E71" s="13"/>
      <c r="F71" s="13"/>
      <c r="G71" s="13"/>
      <c r="H71" s="13"/>
      <c r="I71" s="141"/>
      <c r="J71" s="14">
        <f t="shared" si="3"/>
        <v>0</v>
      </c>
      <c r="K71" s="14">
        <f t="shared" si="4"/>
        <v>0</v>
      </c>
      <c r="L71" s="14">
        <f t="shared" si="5"/>
        <v>0</v>
      </c>
      <c r="M71" s="14">
        <f t="shared" si="6"/>
        <v>0</v>
      </c>
    </row>
    <row r="72" spans="1:13">
      <c r="A72" s="11"/>
      <c r="B72" s="13"/>
      <c r="C72" s="38"/>
      <c r="D72" s="11"/>
      <c r="E72" s="13"/>
      <c r="F72" s="13"/>
      <c r="G72" s="13"/>
      <c r="H72" s="13"/>
      <c r="I72" s="141"/>
      <c r="J72" s="14">
        <f t="shared" si="3"/>
        <v>0</v>
      </c>
      <c r="K72" s="14">
        <f t="shared" si="4"/>
        <v>0</v>
      </c>
      <c r="L72" s="14">
        <f t="shared" si="5"/>
        <v>0</v>
      </c>
      <c r="M72" s="14">
        <f t="shared" si="6"/>
        <v>0</v>
      </c>
    </row>
    <row r="73" spans="1:13">
      <c r="A73" s="11"/>
      <c r="B73" s="13"/>
      <c r="C73" s="38"/>
      <c r="D73" s="11"/>
      <c r="E73" s="13"/>
      <c r="F73" s="13"/>
      <c r="G73" s="13"/>
      <c r="H73" s="13"/>
      <c r="I73" s="141"/>
      <c r="J73" s="14">
        <f t="shared" si="3"/>
        <v>0</v>
      </c>
      <c r="K73" s="14">
        <f t="shared" si="4"/>
        <v>0</v>
      </c>
      <c r="L73" s="14">
        <f t="shared" si="5"/>
        <v>0</v>
      </c>
      <c r="M73" s="14">
        <f t="shared" si="6"/>
        <v>0</v>
      </c>
    </row>
    <row r="74" spans="1:13">
      <c r="A74" s="11" t="s">
        <v>107</v>
      </c>
      <c r="B74" s="11">
        <f>SUM(B59:B73)</f>
        <v>0</v>
      </c>
      <c r="C74" s="32">
        <f>SUM(C59:C73)</f>
        <v>0</v>
      </c>
      <c r="D74" s="11"/>
      <c r="E74" s="11">
        <f>SUM(E59:E73)</f>
        <v>0</v>
      </c>
      <c r="F74" s="11">
        <f>SUM(F59:F73)</f>
        <v>0</v>
      </c>
      <c r="G74" s="11">
        <f>SUM(G59:G73)</f>
        <v>0</v>
      </c>
      <c r="H74" s="11">
        <f>SUM(H59:H73)</f>
        <v>0</v>
      </c>
      <c r="I74" s="141"/>
      <c r="J74" s="14">
        <f>SUM(J59:J73)</f>
        <v>0</v>
      </c>
      <c r="K74" s="14">
        <f>SUM(K59:K73)</f>
        <v>0</v>
      </c>
      <c r="L74" s="14">
        <f>SUM(L59:L73)</f>
        <v>0</v>
      </c>
      <c r="M74" s="14">
        <f>SUM(M59:M73)</f>
        <v>0</v>
      </c>
    </row>
    <row r="77" spans="1:13" ht="22.8">
      <c r="F77" s="149"/>
      <c r="G77" s="150" t="s">
        <v>137</v>
      </c>
      <c r="H77" s="150" t="s">
        <v>106</v>
      </c>
      <c r="I77" s="150" t="s">
        <v>105</v>
      </c>
    </row>
    <row r="78" spans="1:13" ht="22.8">
      <c r="F78" s="161" t="s">
        <v>156</v>
      </c>
      <c r="G78" s="162"/>
      <c r="H78" s="152">
        <v>600</v>
      </c>
      <c r="I78" s="153"/>
    </row>
    <row r="79" spans="1:13" ht="22.8">
      <c r="F79" s="161" t="s">
        <v>318</v>
      </c>
      <c r="G79" s="162"/>
      <c r="H79" s="152">
        <v>600</v>
      </c>
      <c r="I79" s="153"/>
    </row>
    <row r="80" spans="1:13" ht="22.8">
      <c r="F80" s="161" t="s">
        <v>319</v>
      </c>
      <c r="G80" s="162"/>
      <c r="H80" s="152">
        <v>1000</v>
      </c>
      <c r="I80" s="153"/>
    </row>
    <row r="81" spans="6:9" ht="22.8">
      <c r="F81" s="163"/>
      <c r="G81" s="164"/>
      <c r="H81" s="152"/>
      <c r="I81" s="153"/>
    </row>
    <row r="82" spans="6:9" ht="22.8">
      <c r="F82" s="154"/>
      <c r="G82" s="151"/>
      <c r="H82" s="152"/>
      <c r="I82" s="153"/>
    </row>
    <row r="83" spans="6:9" ht="22.8">
      <c r="F83" s="154"/>
      <c r="G83" s="151"/>
      <c r="H83" s="152"/>
      <c r="I83" s="153"/>
    </row>
    <row r="91" spans="6:9" ht="18" customHeight="1"/>
    <row r="92" spans="6:9" ht="33" customHeight="1"/>
    <row r="108" spans="7:9" ht="18.600000000000001">
      <c r="G108" s="39"/>
      <c r="H108" s="15"/>
      <c r="I108" s="15"/>
    </row>
    <row r="109" spans="7:9">
      <c r="G109" s="157"/>
      <c r="H109" s="159"/>
      <c r="I109" s="160"/>
    </row>
    <row r="110" spans="7:9">
      <c r="G110" s="157"/>
      <c r="H110" s="159"/>
      <c r="I110" s="160"/>
    </row>
    <row r="111" spans="7:9">
      <c r="G111" s="158"/>
      <c r="H111" s="15"/>
      <c r="I111" s="15"/>
    </row>
    <row r="112" spans="7:9">
      <c r="G112" s="158"/>
      <c r="H112" s="15"/>
      <c r="I112" s="15"/>
    </row>
    <row r="113" spans="7:9">
      <c r="G113" s="40"/>
      <c r="H113" s="15"/>
      <c r="I113" s="15"/>
    </row>
    <row r="114" spans="7:9">
      <c r="G114" s="40"/>
      <c r="H114" s="15"/>
      <c r="I114" s="15"/>
    </row>
    <row r="115" spans="7:9">
      <c r="G115" s="40"/>
      <c r="H115" s="15"/>
      <c r="I115" s="15"/>
    </row>
    <row r="116" spans="7:9">
      <c r="G116" s="40"/>
      <c r="H116" s="15"/>
      <c r="I116" s="15"/>
    </row>
    <row r="117" spans="7:9">
      <c r="G117" s="40"/>
      <c r="H117" s="15"/>
      <c r="I117" s="15"/>
    </row>
    <row r="118" spans="7:9">
      <c r="G118" s="40"/>
      <c r="H118" s="15"/>
      <c r="I118" s="15"/>
    </row>
    <row r="119" spans="7:9">
      <c r="G119" s="40"/>
      <c r="H119" s="15"/>
      <c r="I119" s="15"/>
    </row>
    <row r="120" spans="7:9">
      <c r="G120" s="40"/>
      <c r="H120" s="15"/>
      <c r="I120" s="15"/>
    </row>
    <row r="121" spans="7:9">
      <c r="G121" s="40"/>
      <c r="H121" s="15"/>
      <c r="I121" s="15"/>
    </row>
    <row r="122" spans="7:9">
      <c r="G122" s="41"/>
      <c r="H122" s="15"/>
      <c r="I122" s="15"/>
    </row>
    <row r="123" spans="7:9">
      <c r="G123" s="40"/>
      <c r="H123" s="15"/>
      <c r="I123" s="15"/>
    </row>
    <row r="124" spans="7:9">
      <c r="G124" s="40"/>
      <c r="H124" s="15"/>
      <c r="I124" s="15"/>
    </row>
    <row r="125" spans="7:9">
      <c r="G125" s="41"/>
      <c r="H125" s="15"/>
      <c r="I125" s="15"/>
    </row>
    <row r="126" spans="7:9">
      <c r="G126" s="41"/>
      <c r="H126" s="15"/>
      <c r="I126" s="15"/>
    </row>
    <row r="127" spans="7:9">
      <c r="G127" s="40"/>
      <c r="H127" s="15"/>
      <c r="I127" s="15"/>
    </row>
  </sheetData>
  <mergeCells count="10">
    <mergeCell ref="A8:I8"/>
    <mergeCell ref="A57:I57"/>
    <mergeCell ref="G109:G110"/>
    <mergeCell ref="G111:G112"/>
    <mergeCell ref="H109:H110"/>
    <mergeCell ref="I109:I110"/>
    <mergeCell ref="F78:G78"/>
    <mergeCell ref="F79:G79"/>
    <mergeCell ref="F80:G80"/>
    <mergeCell ref="F81:G81"/>
  </mergeCells>
  <pageMargins left="0.7" right="0.7" top="0.75" bottom="0.75" header="0" footer="0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5"/>
  <dimension ref="A1:I63"/>
  <sheetViews>
    <sheetView rightToLeft="1" topLeftCell="A2" zoomScale="130" zoomScaleNormal="130" workbookViewId="0">
      <selection activeCell="C12" sqref="C12:D12"/>
    </sheetView>
  </sheetViews>
  <sheetFormatPr defaultColWidth="25.8984375" defaultRowHeight="13.8"/>
  <cols>
    <col min="1" max="1" width="25.296875" style="50" customWidth="1"/>
    <col min="2" max="2" width="3.59765625" style="46" bestFit="1" customWidth="1"/>
    <col min="3" max="3" width="23.69921875" style="48" customWidth="1"/>
    <col min="4" max="4" width="3.59765625" style="48" bestFit="1" customWidth="1"/>
    <col min="5" max="5" width="24" style="48" customWidth="1"/>
    <col min="6" max="6" width="3.8984375" style="48" bestFit="1" customWidth="1"/>
    <col min="7" max="7" width="19.3984375" style="48" bestFit="1" customWidth="1"/>
    <col min="8" max="8" width="4.8984375" style="48" customWidth="1"/>
    <col min="9" max="9" width="80.3984375" style="48" bestFit="1" customWidth="1"/>
    <col min="10" max="16384" width="25.8984375" style="48"/>
  </cols>
  <sheetData>
    <row r="1" spans="1:9" s="46" customFormat="1" ht="15.6">
      <c r="A1" s="42"/>
      <c r="B1" s="43"/>
      <c r="C1" s="43" t="s">
        <v>316</v>
      </c>
      <c r="D1" s="43"/>
      <c r="E1" s="44"/>
      <c r="F1" s="45"/>
    </row>
    <row r="2" spans="1:9" s="46" customFormat="1" ht="31.8">
      <c r="A2" s="165"/>
      <c r="B2" s="165"/>
      <c r="C2" s="165"/>
      <c r="D2" s="166"/>
      <c r="E2" s="167"/>
      <c r="F2" s="34"/>
    </row>
    <row r="3" spans="1:9" s="46" customFormat="1" ht="18.75" customHeight="1" thickBot="1">
      <c r="A3" s="165"/>
      <c r="B3" s="165"/>
      <c r="C3" s="165"/>
      <c r="D3" s="166"/>
      <c r="E3" s="167"/>
      <c r="F3" s="34"/>
      <c r="G3" s="47"/>
      <c r="H3" s="47"/>
    </row>
    <row r="4" spans="1:9" s="46" customFormat="1" ht="17.399999999999999">
      <c r="A4" s="170" t="s">
        <v>298</v>
      </c>
      <c r="B4" s="171"/>
      <c r="C4" s="170" t="s">
        <v>299</v>
      </c>
      <c r="D4" s="171"/>
      <c r="E4" s="172">
        <v>0.66666666666666663</v>
      </c>
      <c r="F4" s="171"/>
      <c r="H4" s="56"/>
      <c r="I4" s="57" t="s">
        <v>253</v>
      </c>
    </row>
    <row r="5" spans="1:9" ht="22.2">
      <c r="A5" s="105">
        <f>'פנסיון מלא '!B5</f>
        <v>71</v>
      </c>
      <c r="B5" s="106"/>
      <c r="C5" s="107">
        <f>A5</f>
        <v>71</v>
      </c>
      <c r="D5" s="108"/>
      <c r="E5" s="105">
        <f>C5</f>
        <v>71</v>
      </c>
      <c r="F5" s="109"/>
      <c r="H5" s="58" t="s">
        <v>260</v>
      </c>
      <c r="I5" s="59" t="s">
        <v>254</v>
      </c>
    </row>
    <row r="6" spans="1:9" ht="22.2">
      <c r="A6" s="110" t="s">
        <v>159</v>
      </c>
      <c r="B6" s="111"/>
      <c r="C6" s="112" t="s">
        <v>159</v>
      </c>
      <c r="D6" s="108"/>
      <c r="E6" s="110" t="s">
        <v>233</v>
      </c>
      <c r="F6" s="109"/>
      <c r="H6" s="58" t="s">
        <v>260</v>
      </c>
      <c r="I6" s="59" t="s">
        <v>255</v>
      </c>
    </row>
    <row r="7" spans="1:9" ht="22.2">
      <c r="A7" s="113" t="s">
        <v>239</v>
      </c>
      <c r="B7" s="109">
        <f>$A$5</f>
        <v>71</v>
      </c>
      <c r="C7" s="114" t="s">
        <v>239</v>
      </c>
      <c r="D7" s="108">
        <f>$C$5</f>
        <v>71</v>
      </c>
      <c r="E7" s="113" t="s">
        <v>239</v>
      </c>
      <c r="F7" s="109">
        <f>$E$5</f>
        <v>71</v>
      </c>
      <c r="H7" s="58" t="s">
        <v>260</v>
      </c>
      <c r="I7" s="59" t="s">
        <v>256</v>
      </c>
    </row>
    <row r="8" spans="1:9" ht="27.15" customHeight="1">
      <c r="A8" s="113"/>
      <c r="B8" s="109"/>
      <c r="C8" s="114"/>
      <c r="D8" s="108"/>
      <c r="E8" s="113"/>
      <c r="F8" s="109"/>
      <c r="H8" s="58" t="s">
        <v>260</v>
      </c>
      <c r="I8" s="59" t="s">
        <v>257</v>
      </c>
    </row>
    <row r="9" spans="1:9" ht="22.2">
      <c r="A9" s="168" t="s">
        <v>160</v>
      </c>
      <c r="B9" s="169"/>
      <c r="C9" s="168" t="s">
        <v>160</v>
      </c>
      <c r="D9" s="169"/>
      <c r="E9" s="168" t="s">
        <v>163</v>
      </c>
      <c r="F9" s="169"/>
      <c r="H9" s="58" t="s">
        <v>260</v>
      </c>
      <c r="I9" s="59" t="s">
        <v>258</v>
      </c>
    </row>
    <row r="10" spans="1:9" ht="22.8" thickBot="1">
      <c r="A10" s="64" t="s">
        <v>274</v>
      </c>
      <c r="B10" s="63">
        <f>A5</f>
        <v>71</v>
      </c>
      <c r="C10" s="65" t="s">
        <v>175</v>
      </c>
      <c r="D10" s="62">
        <f>$C$5</f>
        <v>71</v>
      </c>
      <c r="E10" s="67" t="s">
        <v>291</v>
      </c>
      <c r="F10" s="63">
        <f t="shared" ref="F10:F18" si="0">$E$5</f>
        <v>71</v>
      </c>
      <c r="H10" s="60" t="s">
        <v>260</v>
      </c>
      <c r="I10" s="61" t="s">
        <v>259</v>
      </c>
    </row>
    <row r="11" spans="1:9" ht="17.399999999999999">
      <c r="A11" s="64" t="s">
        <v>297</v>
      </c>
      <c r="B11" s="63">
        <f>A5/2</f>
        <v>35.5</v>
      </c>
      <c r="C11" s="65"/>
      <c r="D11" s="62"/>
      <c r="E11" s="67" t="s">
        <v>292</v>
      </c>
      <c r="F11" s="63">
        <f t="shared" si="0"/>
        <v>71</v>
      </c>
      <c r="I11" s="27"/>
    </row>
    <row r="12" spans="1:9" ht="17.399999999999999">
      <c r="A12" s="168" t="s">
        <v>161</v>
      </c>
      <c r="B12" s="169"/>
      <c r="C12" s="168" t="s">
        <v>162</v>
      </c>
      <c r="D12" s="169"/>
      <c r="E12" s="67" t="s">
        <v>317</v>
      </c>
      <c r="F12" s="63">
        <f t="shared" si="0"/>
        <v>71</v>
      </c>
      <c r="I12" s="27"/>
    </row>
    <row r="13" spans="1:9" ht="17.399999999999999">
      <c r="A13" s="64" t="s">
        <v>303</v>
      </c>
      <c r="B13" s="63">
        <f>A5*0.65</f>
        <v>46.15</v>
      </c>
      <c r="C13" s="65" t="s">
        <v>179</v>
      </c>
      <c r="D13" s="62">
        <f>$C$5</f>
        <v>71</v>
      </c>
      <c r="E13" s="104"/>
      <c r="F13" s="63"/>
      <c r="I13" s="27"/>
    </row>
    <row r="14" spans="1:9" ht="17.399999999999999">
      <c r="A14" s="64" t="s">
        <v>304</v>
      </c>
      <c r="B14" s="63">
        <f>A5*0.65</f>
        <v>46.15</v>
      </c>
      <c r="C14" s="67" t="s">
        <v>248</v>
      </c>
      <c r="D14" s="62">
        <f>$C$5</f>
        <v>71</v>
      </c>
      <c r="E14" s="67"/>
      <c r="F14" s="63"/>
      <c r="I14" s="27"/>
    </row>
    <row r="15" spans="1:9" ht="17.399999999999999">
      <c r="A15" s="64"/>
      <c r="B15" s="63"/>
      <c r="C15" s="65" t="s">
        <v>203</v>
      </c>
      <c r="D15" s="62">
        <f>$C$5</f>
        <v>71</v>
      </c>
      <c r="E15" s="67"/>
      <c r="F15" s="63"/>
      <c r="I15" s="27"/>
    </row>
    <row r="16" spans="1:9" ht="17.399999999999999">
      <c r="A16" s="168" t="s">
        <v>163</v>
      </c>
      <c r="B16" s="169"/>
      <c r="C16" s="168" t="s">
        <v>163</v>
      </c>
      <c r="D16" s="169"/>
      <c r="E16" s="67" t="s">
        <v>290</v>
      </c>
      <c r="F16" s="63">
        <f t="shared" si="0"/>
        <v>71</v>
      </c>
      <c r="I16" s="27"/>
    </row>
    <row r="17" spans="1:9" ht="27.6">
      <c r="A17" s="64" t="s">
        <v>280</v>
      </c>
      <c r="B17" s="63">
        <f>A5</f>
        <v>71</v>
      </c>
      <c r="C17" s="67" t="s">
        <v>199</v>
      </c>
      <c r="D17" s="62">
        <f>$C$5</f>
        <v>71</v>
      </c>
      <c r="E17" s="64" t="s">
        <v>240</v>
      </c>
      <c r="F17" s="63">
        <f t="shared" si="0"/>
        <v>71</v>
      </c>
      <c r="I17" s="27"/>
    </row>
    <row r="18" spans="1:9" ht="18.75" customHeight="1">
      <c r="A18" s="64" t="s">
        <v>295</v>
      </c>
      <c r="B18" s="63">
        <f>A5</f>
        <v>71</v>
      </c>
      <c r="C18" s="67" t="s">
        <v>182</v>
      </c>
      <c r="D18" s="62">
        <f>$C$5</f>
        <v>71</v>
      </c>
      <c r="E18" s="64" t="s">
        <v>241</v>
      </c>
      <c r="F18" s="63">
        <f t="shared" si="0"/>
        <v>71</v>
      </c>
      <c r="I18" s="27"/>
    </row>
    <row r="19" spans="1:9" ht="17.399999999999999">
      <c r="A19" s="64" t="s">
        <v>281</v>
      </c>
      <c r="B19" s="63">
        <f>A5</f>
        <v>71</v>
      </c>
      <c r="C19" s="64"/>
      <c r="D19" s="62"/>
      <c r="E19" s="66"/>
      <c r="F19" s="63"/>
      <c r="I19" s="27"/>
    </row>
    <row r="20" spans="1:9" ht="15.6">
      <c r="A20" s="102" t="s">
        <v>164</v>
      </c>
      <c r="B20" s="103"/>
      <c r="C20" s="168" t="s">
        <v>164</v>
      </c>
      <c r="D20" s="169"/>
      <c r="E20" s="168" t="s">
        <v>164</v>
      </c>
      <c r="F20" s="169"/>
      <c r="I20" s="27"/>
    </row>
    <row r="21" spans="1:9" ht="17.399999999999999">
      <c r="A21" s="64" t="s">
        <v>275</v>
      </c>
      <c r="B21" s="63">
        <f>A5</f>
        <v>71</v>
      </c>
      <c r="C21" s="64" t="s">
        <v>275</v>
      </c>
      <c r="D21" s="62">
        <f t="shared" ref="D21:D30" si="1">$C$5</f>
        <v>71</v>
      </c>
      <c r="E21" s="64" t="s">
        <v>286</v>
      </c>
      <c r="F21" s="63">
        <f t="shared" ref="F21:F30" si="2">$E$5</f>
        <v>71</v>
      </c>
      <c r="I21" s="27"/>
    </row>
    <row r="22" spans="1:9" ht="17.399999999999999">
      <c r="A22" s="64" t="s">
        <v>184</v>
      </c>
      <c r="B22" s="63">
        <f>A5</f>
        <v>71</v>
      </c>
      <c r="C22" s="64" t="s">
        <v>184</v>
      </c>
      <c r="D22" s="62">
        <f t="shared" si="1"/>
        <v>71</v>
      </c>
      <c r="E22" s="64" t="s">
        <v>276</v>
      </c>
      <c r="F22" s="63">
        <f t="shared" si="2"/>
        <v>71</v>
      </c>
      <c r="I22" s="27"/>
    </row>
    <row r="23" spans="1:9" ht="17.399999999999999">
      <c r="A23" s="64" t="s">
        <v>277</v>
      </c>
      <c r="B23" s="63">
        <f>A5</f>
        <v>71</v>
      </c>
      <c r="C23" s="64" t="s">
        <v>193</v>
      </c>
      <c r="D23" s="62">
        <f t="shared" si="1"/>
        <v>71</v>
      </c>
      <c r="E23" s="64" t="s">
        <v>287</v>
      </c>
      <c r="F23" s="63">
        <f t="shared" si="2"/>
        <v>71</v>
      </c>
      <c r="G23" s="27"/>
      <c r="H23" s="27"/>
      <c r="I23" s="27"/>
    </row>
    <row r="24" spans="1:9" ht="17.399999999999999">
      <c r="A24" s="64" t="s">
        <v>278</v>
      </c>
      <c r="B24" s="63">
        <f>A5</f>
        <v>71</v>
      </c>
      <c r="C24" s="64" t="s">
        <v>200</v>
      </c>
      <c r="D24" s="62">
        <f t="shared" si="1"/>
        <v>71</v>
      </c>
      <c r="E24" s="64" t="s">
        <v>288</v>
      </c>
      <c r="F24" s="63">
        <f t="shared" si="2"/>
        <v>71</v>
      </c>
      <c r="G24" s="27"/>
      <c r="H24" s="27"/>
      <c r="I24" s="27"/>
    </row>
    <row r="25" spans="1:9" ht="27.6">
      <c r="A25" s="64" t="s">
        <v>279</v>
      </c>
      <c r="B25" s="63">
        <f>A5</f>
        <v>71</v>
      </c>
      <c r="C25" s="64" t="s">
        <v>282</v>
      </c>
      <c r="D25" s="62">
        <f t="shared" si="1"/>
        <v>71</v>
      </c>
      <c r="E25" s="64" t="s">
        <v>289</v>
      </c>
      <c r="F25" s="63">
        <f t="shared" si="2"/>
        <v>71</v>
      </c>
      <c r="G25" s="24"/>
      <c r="H25" s="27"/>
    </row>
    <row r="26" spans="1:9" ht="17.399999999999999">
      <c r="A26" s="64" t="s">
        <v>300</v>
      </c>
      <c r="B26" s="63">
        <f>A5</f>
        <v>71</v>
      </c>
      <c r="C26" s="64" t="s">
        <v>283</v>
      </c>
      <c r="D26" s="62">
        <f t="shared" si="1"/>
        <v>71</v>
      </c>
      <c r="E26" s="64"/>
      <c r="F26" s="63"/>
      <c r="G26" s="24"/>
      <c r="H26" s="27"/>
    </row>
    <row r="27" spans="1:9" ht="21">
      <c r="A27" s="64" t="s">
        <v>301</v>
      </c>
      <c r="B27" s="63">
        <f>A5</f>
        <v>71</v>
      </c>
      <c r="C27" s="64" t="s">
        <v>284</v>
      </c>
      <c r="D27" s="62">
        <f t="shared" si="1"/>
        <v>71</v>
      </c>
      <c r="E27" s="64"/>
      <c r="F27" s="63"/>
      <c r="G27" s="24"/>
      <c r="H27" s="49"/>
      <c r="I27" s="27"/>
    </row>
    <row r="28" spans="1:9" ht="17.399999999999999">
      <c r="A28" s="64" t="s">
        <v>302</v>
      </c>
      <c r="B28" s="63">
        <f>A5</f>
        <v>71</v>
      </c>
      <c r="C28" s="64" t="s">
        <v>285</v>
      </c>
      <c r="D28" s="62">
        <f t="shared" si="1"/>
        <v>71</v>
      </c>
      <c r="E28" s="66"/>
      <c r="F28" s="63"/>
      <c r="G28" s="24"/>
      <c r="H28" s="24"/>
      <c r="I28" s="27"/>
    </row>
    <row r="29" spans="1:9" ht="15.6">
      <c r="A29" s="168" t="s">
        <v>165</v>
      </c>
      <c r="B29" s="169"/>
      <c r="C29" s="168" t="s">
        <v>165</v>
      </c>
      <c r="D29" s="169"/>
      <c r="E29" s="168" t="s">
        <v>165</v>
      </c>
      <c r="F29" s="169"/>
      <c r="G29" s="25"/>
      <c r="H29" s="24"/>
      <c r="I29" s="27"/>
    </row>
    <row r="30" spans="1:9" ht="17.399999999999999">
      <c r="A30" s="64" t="s">
        <v>296</v>
      </c>
      <c r="B30" s="63">
        <f>$A$5</f>
        <v>71</v>
      </c>
      <c r="C30" s="64" t="s">
        <v>309</v>
      </c>
      <c r="D30" s="62">
        <f t="shared" si="1"/>
        <v>71</v>
      </c>
      <c r="E30" s="64" t="s">
        <v>293</v>
      </c>
      <c r="F30" s="63">
        <f t="shared" si="2"/>
        <v>71</v>
      </c>
      <c r="G30" s="25"/>
      <c r="H30" s="24"/>
      <c r="I30" s="27"/>
    </row>
    <row r="31" spans="1:9" ht="16.2" thickBot="1">
      <c r="A31" s="69"/>
      <c r="B31" s="70"/>
      <c r="C31" s="72" t="s">
        <v>247</v>
      </c>
      <c r="D31" s="68"/>
      <c r="E31" s="69" t="s">
        <v>247</v>
      </c>
      <c r="F31" s="70"/>
      <c r="G31" s="25"/>
      <c r="H31" s="24"/>
      <c r="I31" s="27"/>
    </row>
    <row r="32" spans="1:9" ht="15.6">
      <c r="A32" s="177"/>
      <c r="B32" s="178"/>
      <c r="C32" s="177"/>
      <c r="D32" s="178"/>
      <c r="E32" s="177"/>
      <c r="F32" s="178"/>
      <c r="G32" s="25"/>
      <c r="H32" s="24"/>
      <c r="I32" s="27"/>
    </row>
    <row r="33" spans="1:9" ht="15.6">
      <c r="A33" s="173"/>
      <c r="B33" s="174"/>
      <c r="C33" s="173"/>
      <c r="D33" s="174"/>
      <c r="E33" s="173"/>
      <c r="F33" s="174"/>
      <c r="G33" s="25"/>
      <c r="H33" s="24"/>
      <c r="I33" s="27"/>
    </row>
    <row r="34" spans="1:9" ht="21">
      <c r="A34" s="173"/>
      <c r="B34" s="174"/>
      <c r="C34" s="173"/>
      <c r="D34" s="174"/>
      <c r="E34" s="173"/>
      <c r="F34" s="174"/>
      <c r="G34" s="49"/>
      <c r="H34" s="49"/>
      <c r="I34" s="27"/>
    </row>
    <row r="35" spans="1:9">
      <c r="A35" s="173"/>
      <c r="B35" s="174"/>
      <c r="C35" s="173"/>
      <c r="D35" s="174"/>
      <c r="E35" s="173"/>
      <c r="F35" s="174"/>
      <c r="G35" s="24"/>
      <c r="H35" s="24"/>
    </row>
    <row r="36" spans="1:9" ht="14.4" thickBot="1">
      <c r="A36" s="175"/>
      <c r="B36" s="176"/>
      <c r="C36" s="175"/>
      <c r="D36" s="176"/>
      <c r="E36" s="175"/>
      <c r="F36" s="176"/>
      <c r="G36" s="24"/>
      <c r="H36" s="24"/>
    </row>
    <row r="37" spans="1:9">
      <c r="G37" s="24"/>
      <c r="H37" s="24"/>
    </row>
    <row r="38" spans="1:9">
      <c r="G38" s="24"/>
      <c r="H38" s="24"/>
    </row>
    <row r="39" spans="1:9" ht="15.6">
      <c r="G39" s="25"/>
      <c r="H39" s="25"/>
    </row>
    <row r="40" spans="1:9" ht="21">
      <c r="G40" s="49"/>
      <c r="H40" s="49"/>
    </row>
    <row r="41" spans="1:9">
      <c r="G41" s="24"/>
      <c r="H41" s="24"/>
    </row>
    <row r="42" spans="1:9">
      <c r="G42" s="24"/>
      <c r="H42" s="24"/>
    </row>
    <row r="43" spans="1:9">
      <c r="G43" s="24"/>
      <c r="H43" s="24"/>
    </row>
    <row r="44" spans="1:9">
      <c r="G44" s="24"/>
      <c r="H44" s="24"/>
    </row>
    <row r="45" spans="1:9">
      <c r="G45" s="24"/>
      <c r="H45" s="24"/>
    </row>
    <row r="46" spans="1:9">
      <c r="G46" s="24"/>
      <c r="H46" s="24"/>
    </row>
    <row r="47" spans="1:9" ht="21">
      <c r="G47" s="49"/>
      <c r="H47" s="49"/>
    </row>
    <row r="48" spans="1:9">
      <c r="G48" s="51"/>
      <c r="H48" s="51"/>
    </row>
    <row r="49" spans="7:8">
      <c r="G49" s="51"/>
      <c r="H49" s="51"/>
    </row>
    <row r="50" spans="7:8">
      <c r="G50" s="51"/>
      <c r="H50" s="51"/>
    </row>
    <row r="51" spans="7:8">
      <c r="G51" s="51"/>
      <c r="H51" s="51"/>
    </row>
    <row r="52" spans="7:8">
      <c r="G52" s="51"/>
      <c r="H52" s="51"/>
    </row>
    <row r="53" spans="7:8">
      <c r="G53" s="51"/>
      <c r="H53" s="51"/>
    </row>
    <row r="54" spans="7:8">
      <c r="G54" s="51"/>
      <c r="H54" s="51"/>
    </row>
    <row r="55" spans="7:8">
      <c r="G55" s="51"/>
      <c r="H55" s="51"/>
    </row>
    <row r="56" spans="7:8" ht="21">
      <c r="G56" s="49"/>
      <c r="H56" s="49"/>
    </row>
    <row r="57" spans="7:8">
      <c r="G57" s="24"/>
      <c r="H57" s="24"/>
    </row>
    <row r="58" spans="7:8">
      <c r="G58" s="24"/>
      <c r="H58" s="24"/>
    </row>
    <row r="59" spans="7:8">
      <c r="G59" s="24"/>
      <c r="H59" s="24"/>
    </row>
    <row r="60" spans="7:8">
      <c r="G60" s="24"/>
      <c r="H60" s="24"/>
    </row>
    <row r="61" spans="7:8">
      <c r="G61" s="24"/>
      <c r="H61" s="24"/>
    </row>
    <row r="62" spans="7:8">
      <c r="G62" s="24"/>
      <c r="H62" s="24"/>
    </row>
    <row r="63" spans="7:8">
      <c r="G63" s="24" t="s">
        <v>246</v>
      </c>
      <c r="H63" s="24"/>
    </row>
  </sheetData>
  <dataConsolidate/>
  <mergeCells count="32">
    <mergeCell ref="E34:F34"/>
    <mergeCell ref="E35:F35"/>
    <mergeCell ref="E36:F36"/>
    <mergeCell ref="C4:D4"/>
    <mergeCell ref="E32:F32"/>
    <mergeCell ref="C32:D32"/>
    <mergeCell ref="E33:F33"/>
    <mergeCell ref="A32:B32"/>
    <mergeCell ref="C20:D20"/>
    <mergeCell ref="E20:F20"/>
    <mergeCell ref="E29:F29"/>
    <mergeCell ref="C29:D29"/>
    <mergeCell ref="A29:B29"/>
    <mergeCell ref="A33:B33"/>
    <mergeCell ref="A34:B34"/>
    <mergeCell ref="A35:B35"/>
    <mergeCell ref="A36:B36"/>
    <mergeCell ref="C33:D33"/>
    <mergeCell ref="C34:D34"/>
    <mergeCell ref="C35:D35"/>
    <mergeCell ref="C36:D36"/>
    <mergeCell ref="A2:E2"/>
    <mergeCell ref="A3:E3"/>
    <mergeCell ref="C16:D16"/>
    <mergeCell ref="C12:D12"/>
    <mergeCell ref="C9:D9"/>
    <mergeCell ref="E9:F9"/>
    <mergeCell ref="A9:B9"/>
    <mergeCell ref="A12:B12"/>
    <mergeCell ref="A16:B16"/>
    <mergeCell ref="A4:B4"/>
    <mergeCell ref="E4:F4"/>
  </mergeCells>
  <dataValidations count="1">
    <dataValidation errorStyle="warning" allowBlank="1" showInputMessage="1" showErrorMessage="1" sqref="A31 E17 C16 C31 C20 A16 C1:F1 C9 C12:C13 A20 C29 A12 A29 E31 A9 E20 E29 A1:B3 E9" xr:uid="{00000000-0002-0000-0100-000000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'אימות נתונים'!$C$2:$C$20</xm:f>
          </x14:formula1>
          <xm:sqref>E28</xm:sqref>
        </x14:dataValidation>
        <x14:dataValidation type="list" allowBlank="1" showInputMessage="1" showErrorMessage="1" xr:uid="{00000000-0002-0000-0100-000002000000}">
          <x14:formula1>
            <xm:f>'אימות נתונים'!$D$2:$D$9</xm:f>
          </x14:formula1>
          <xm:sqref>C17:C18</xm:sqref>
        </x14:dataValidation>
        <x14:dataValidation type="list" errorStyle="warning" allowBlank="1" showInputMessage="1" showErrorMessage="1" xr:uid="{00000000-0002-0000-0100-000003000000}">
          <x14:formula1>
            <xm:f>'אימות נתונים'!$B$9:$B$10</xm:f>
          </x14:formula1>
          <xm:sqref>C14:C15</xm:sqref>
        </x14:dataValidation>
        <x14:dataValidation type="list" allowBlank="1" showInputMessage="1" showErrorMessage="1" xr:uid="{00000000-0002-0000-0100-000004000000}">
          <x14:formula1>
            <xm:f>'אימות נתונים'!$F$2:$F$6</xm:f>
          </x14:formula1>
          <xm:sqref>C10:C11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T33"/>
  <sheetViews>
    <sheetView rightToLeft="1" workbookViewId="0">
      <selection activeCell="O11" sqref="O11"/>
    </sheetView>
  </sheetViews>
  <sheetFormatPr defaultColWidth="9" defaultRowHeight="13.8"/>
  <cols>
    <col min="1" max="3" width="9" style="116"/>
    <col min="4" max="4" width="7.3984375" style="116" customWidth="1"/>
    <col min="5" max="5" width="13.59765625" style="116" customWidth="1"/>
    <col min="6" max="6" width="10.8984375" style="116" customWidth="1"/>
    <col min="7" max="7" width="9" style="116"/>
    <col min="8" max="8" width="4.296875" style="116" customWidth="1"/>
    <col min="9" max="16384" width="9" style="116"/>
  </cols>
  <sheetData>
    <row r="3" spans="3:20" ht="14.4" thickBot="1"/>
    <row r="4" spans="3:20" ht="15" thickBot="1">
      <c r="C4" s="127"/>
      <c r="D4" s="128"/>
      <c r="E4" s="128"/>
      <c r="F4" s="128"/>
      <c r="G4" s="128"/>
      <c r="H4" s="128"/>
      <c r="I4" s="129"/>
    </row>
    <row r="5" spans="3:20" ht="14.4">
      <c r="C5" s="130"/>
      <c r="D5" s="119"/>
      <c r="E5" s="119"/>
      <c r="F5" s="119"/>
      <c r="G5" s="117"/>
      <c r="H5" s="117"/>
      <c r="I5" s="131"/>
      <c r="N5" s="127"/>
      <c r="O5" s="128"/>
      <c r="P5" s="128"/>
      <c r="Q5" s="128"/>
      <c r="R5" s="128"/>
      <c r="S5" s="128"/>
      <c r="T5" s="129"/>
    </row>
    <row r="6" spans="3:20" ht="14.4">
      <c r="C6" s="130"/>
      <c r="D6" s="119"/>
      <c r="E6" s="119"/>
      <c r="F6" s="119"/>
      <c r="G6" s="117"/>
      <c r="H6" s="117"/>
      <c r="I6" s="131"/>
      <c r="N6" s="130"/>
      <c r="O6" s="119"/>
      <c r="P6" s="119"/>
      <c r="Q6" s="119"/>
      <c r="R6" s="117"/>
      <c r="S6" s="117"/>
      <c r="T6" s="131"/>
    </row>
    <row r="7" spans="3:20" ht="14.4">
      <c r="C7" s="130"/>
      <c r="D7" s="119"/>
      <c r="E7" s="119"/>
      <c r="F7" s="119"/>
      <c r="G7" s="117"/>
      <c r="H7" s="117"/>
      <c r="I7" s="131"/>
      <c r="N7" s="130"/>
      <c r="O7" s="119"/>
      <c r="P7" s="119"/>
      <c r="Q7" s="119"/>
      <c r="R7" s="117"/>
      <c r="S7" s="117"/>
      <c r="T7" s="131"/>
    </row>
    <row r="8" spans="3:20" ht="14.4">
      <c r="C8" s="130"/>
      <c r="D8" s="119"/>
      <c r="E8" s="125"/>
      <c r="F8" s="125"/>
      <c r="H8" s="117"/>
      <c r="I8" s="131"/>
      <c r="N8" s="130"/>
      <c r="O8" s="119"/>
      <c r="P8" s="119"/>
      <c r="Q8" s="119"/>
      <c r="R8" s="117"/>
      <c r="S8" s="117"/>
      <c r="T8" s="131"/>
    </row>
    <row r="9" spans="3:20" ht="14.4">
      <c r="C9" s="130"/>
      <c r="D9" s="117"/>
      <c r="E9" s="126"/>
      <c r="F9" s="126"/>
      <c r="H9" s="118"/>
      <c r="I9" s="131"/>
      <c r="N9" s="130"/>
      <c r="O9" s="119"/>
      <c r="P9" s="125"/>
      <c r="Q9" s="125"/>
      <c r="S9" s="117"/>
      <c r="T9" s="131"/>
    </row>
    <row r="10" spans="3:20" ht="14.4">
      <c r="C10" s="130"/>
      <c r="D10" s="143" t="s">
        <v>306</v>
      </c>
      <c r="E10" s="143" t="s">
        <v>307</v>
      </c>
      <c r="F10" s="143" t="s">
        <v>308</v>
      </c>
      <c r="G10" s="117"/>
      <c r="H10" s="118"/>
      <c r="I10" s="131"/>
      <c r="N10" s="130"/>
      <c r="O10" s="117"/>
      <c r="P10" s="126"/>
      <c r="Q10" s="126"/>
      <c r="S10" s="118"/>
      <c r="T10" s="131"/>
    </row>
    <row r="11" spans="3:20" ht="14.4">
      <c r="C11" s="132"/>
      <c r="D11" s="120"/>
      <c r="E11" s="120"/>
      <c r="F11" s="120"/>
      <c r="I11" s="133"/>
      <c r="N11" s="130"/>
      <c r="O11" s="143" t="s">
        <v>306</v>
      </c>
      <c r="P11" s="143" t="s">
        <v>307</v>
      </c>
      <c r="Q11" s="143" t="s">
        <v>308</v>
      </c>
      <c r="R11" s="117"/>
      <c r="S11" s="118"/>
      <c r="T11" s="131"/>
    </row>
    <row r="12" spans="3:20" ht="15" thickBot="1">
      <c r="C12" s="132"/>
      <c r="D12" s="121"/>
      <c r="E12" s="122"/>
      <c r="F12" s="122"/>
      <c r="I12" s="133"/>
      <c r="N12" s="132"/>
      <c r="O12" s="120"/>
      <c r="P12" s="120"/>
      <c r="Q12" s="120"/>
      <c r="T12" s="133"/>
    </row>
    <row r="13" spans="3:20" ht="14.4" thickBot="1">
      <c r="C13" s="132"/>
      <c r="D13" s="139"/>
      <c r="E13" s="137"/>
      <c r="F13" s="137"/>
      <c r="I13" s="133"/>
      <c r="N13" s="132"/>
      <c r="O13" s="121"/>
      <c r="P13" s="122"/>
      <c r="Q13" s="122"/>
      <c r="T13" s="133"/>
    </row>
    <row r="14" spans="3:20" ht="14.4" thickBot="1">
      <c r="C14" s="132"/>
      <c r="D14" s="139"/>
      <c r="E14" s="137"/>
      <c r="F14" s="137"/>
      <c r="I14" s="133"/>
      <c r="N14" s="132"/>
      <c r="O14" s="139"/>
      <c r="P14" s="138"/>
      <c r="Q14" s="138"/>
      <c r="T14" s="133"/>
    </row>
    <row r="15" spans="3:20" ht="14.4" thickBot="1">
      <c r="C15" s="132"/>
      <c r="D15" s="139"/>
      <c r="E15" s="137"/>
      <c r="F15" s="137"/>
      <c r="I15" s="133"/>
      <c r="N15" s="132"/>
      <c r="O15" s="139"/>
      <c r="P15" s="138"/>
      <c r="Q15" s="138"/>
      <c r="T15" s="133"/>
    </row>
    <row r="16" spans="3:20" ht="14.4" thickBot="1">
      <c r="C16" s="132"/>
      <c r="D16" s="139"/>
      <c r="E16" s="137"/>
      <c r="F16" s="137"/>
      <c r="I16" s="133"/>
      <c r="N16" s="132"/>
      <c r="O16" s="140"/>
      <c r="P16" s="138"/>
      <c r="Q16" s="138"/>
      <c r="T16" s="133"/>
    </row>
    <row r="17" spans="3:20" ht="14.4" thickBot="1">
      <c r="C17" s="132"/>
      <c r="D17" s="121"/>
      <c r="E17" s="123"/>
      <c r="F17" s="123"/>
      <c r="I17" s="133"/>
      <c r="N17" s="132"/>
      <c r="O17" s="140"/>
      <c r="P17" s="138"/>
      <c r="Q17" s="138"/>
      <c r="T17" s="133"/>
    </row>
    <row r="18" spans="3:20" ht="14.4" thickBot="1">
      <c r="C18" s="132"/>
      <c r="D18" s="121"/>
      <c r="E18" s="123"/>
      <c r="F18" s="123"/>
      <c r="I18" s="133"/>
      <c r="N18" s="132"/>
      <c r="O18" s="140"/>
      <c r="P18" s="138"/>
      <c r="Q18" s="138"/>
      <c r="T18" s="133"/>
    </row>
    <row r="19" spans="3:20" ht="14.4" thickBot="1">
      <c r="C19" s="132"/>
      <c r="D19" s="121"/>
      <c r="E19" s="124"/>
      <c r="F19" s="124"/>
      <c r="I19" s="133"/>
      <c r="N19" s="132"/>
      <c r="O19" s="140"/>
      <c r="P19" s="138"/>
      <c r="Q19" s="138"/>
      <c r="T19" s="133"/>
    </row>
    <row r="20" spans="3:20" ht="14.4" thickBot="1">
      <c r="C20" s="132"/>
      <c r="D20" s="121"/>
      <c r="E20" s="123"/>
      <c r="F20" s="123"/>
      <c r="I20" s="133"/>
      <c r="N20" s="132"/>
      <c r="O20" s="140"/>
      <c r="P20" s="138"/>
      <c r="Q20" s="138"/>
      <c r="T20" s="133"/>
    </row>
    <row r="21" spans="3:20">
      <c r="C21" s="132"/>
      <c r="D21" s="121"/>
      <c r="E21" s="123"/>
      <c r="F21" s="123"/>
      <c r="I21" s="133"/>
      <c r="N21" s="132"/>
      <c r="O21" s="121"/>
      <c r="P21" s="123"/>
      <c r="Q21" s="123"/>
      <c r="T21" s="133"/>
    </row>
    <row r="22" spans="3:20">
      <c r="C22" s="132"/>
      <c r="D22" s="121"/>
      <c r="E22" s="123"/>
      <c r="F22" s="123"/>
      <c r="I22" s="133"/>
      <c r="N22" s="132"/>
      <c r="O22" s="121"/>
      <c r="P22" s="123"/>
      <c r="Q22" s="123"/>
      <c r="T22" s="133"/>
    </row>
    <row r="23" spans="3:20">
      <c r="C23" s="132"/>
      <c r="D23" s="121"/>
      <c r="E23" s="123"/>
      <c r="F23" s="123"/>
      <c r="I23" s="133"/>
      <c r="N23" s="132"/>
      <c r="O23" s="121"/>
      <c r="P23" s="123"/>
      <c r="Q23" s="123"/>
      <c r="T23" s="133"/>
    </row>
    <row r="24" spans="3:20">
      <c r="C24" s="132"/>
      <c r="D24" s="121"/>
      <c r="E24" s="123"/>
      <c r="F24" s="123"/>
      <c r="I24" s="133"/>
      <c r="N24" s="132"/>
      <c r="O24" s="121"/>
      <c r="P24" s="123"/>
      <c r="Q24" s="123"/>
      <c r="T24" s="133"/>
    </row>
    <row r="25" spans="3:20">
      <c r="C25" s="132"/>
      <c r="D25" s="121"/>
      <c r="E25" s="123"/>
      <c r="F25" s="123"/>
      <c r="I25" s="133"/>
      <c r="N25" s="132"/>
      <c r="O25" s="121"/>
      <c r="P25" s="123"/>
      <c r="Q25" s="123"/>
      <c r="T25" s="133"/>
    </row>
    <row r="26" spans="3:20">
      <c r="C26" s="132"/>
      <c r="I26" s="133"/>
      <c r="N26" s="132"/>
      <c r="O26" s="121"/>
      <c r="P26" s="123"/>
      <c r="Q26" s="123"/>
      <c r="T26" s="133"/>
    </row>
    <row r="27" spans="3:20">
      <c r="C27" s="132"/>
      <c r="I27" s="133"/>
      <c r="N27" s="132"/>
      <c r="T27" s="133"/>
    </row>
    <row r="28" spans="3:20">
      <c r="C28" s="132"/>
      <c r="I28" s="133"/>
      <c r="N28" s="132"/>
      <c r="T28" s="133"/>
    </row>
    <row r="29" spans="3:20">
      <c r="C29" s="132"/>
      <c r="I29" s="133"/>
      <c r="N29" s="132"/>
      <c r="T29" s="133"/>
    </row>
    <row r="30" spans="3:20">
      <c r="C30" s="132"/>
      <c r="I30" s="133"/>
      <c r="N30" s="132"/>
      <c r="T30" s="133"/>
    </row>
    <row r="31" spans="3:20">
      <c r="C31" s="132"/>
      <c r="I31" s="133"/>
      <c r="N31" s="132"/>
      <c r="T31" s="133"/>
    </row>
    <row r="32" spans="3:20" ht="14.4" thickBot="1">
      <c r="C32" s="134"/>
      <c r="D32" s="135"/>
      <c r="E32" s="135"/>
      <c r="F32" s="135"/>
      <c r="G32" s="135"/>
      <c r="H32" s="135"/>
      <c r="I32" s="136"/>
      <c r="N32" s="132"/>
      <c r="T32" s="133"/>
    </row>
    <row r="33" spans="14:20" ht="14.4" thickBot="1">
      <c r="N33" s="134"/>
      <c r="O33" s="135"/>
      <c r="P33" s="135"/>
      <c r="Q33" s="135"/>
      <c r="R33" s="135"/>
      <c r="S33" s="135"/>
      <c r="T33" s="13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58"/>
  <sheetViews>
    <sheetView rightToLeft="1" topLeftCell="A12" zoomScale="90" zoomScaleNormal="90" workbookViewId="0">
      <selection activeCell="G51" sqref="A1:XFD1048576"/>
    </sheetView>
  </sheetViews>
  <sheetFormatPr defaultColWidth="9" defaultRowHeight="14.4"/>
  <cols>
    <col min="1" max="4" width="9" style="144"/>
    <col min="5" max="5" width="3.69921875" style="144" customWidth="1"/>
    <col min="6" max="9" width="6.5" style="144" customWidth="1"/>
    <col min="10" max="10" width="3.69921875" style="144" customWidth="1"/>
    <col min="11" max="14" width="6.5" style="144" customWidth="1"/>
    <col min="15" max="15" width="3.69921875" style="144" customWidth="1"/>
    <col min="16" max="19" width="6.5" style="144" customWidth="1"/>
    <col min="20" max="16384" width="9" style="144"/>
  </cols>
  <sheetData>
    <row r="2" spans="3:19" ht="15" thickBot="1"/>
    <row r="3" spans="3:19">
      <c r="D3" s="185" t="s">
        <v>310</v>
      </c>
    </row>
    <row r="4" spans="3:19" ht="15" thickBot="1">
      <c r="D4" s="186"/>
      <c r="G4" s="144">
        <v>10</v>
      </c>
      <c r="H4" s="144">
        <v>9</v>
      </c>
      <c r="L4" s="144">
        <v>10</v>
      </c>
      <c r="M4" s="144">
        <v>9</v>
      </c>
      <c r="Q4" s="144">
        <v>10</v>
      </c>
      <c r="R4" s="144">
        <v>9</v>
      </c>
    </row>
    <row r="5" spans="3:19">
      <c r="F5" s="144">
        <v>1</v>
      </c>
      <c r="G5" s="179">
        <v>1</v>
      </c>
      <c r="H5" s="180"/>
      <c r="I5" s="144">
        <v>8</v>
      </c>
      <c r="K5" s="144">
        <v>1</v>
      </c>
      <c r="L5" s="179">
        <v>4</v>
      </c>
      <c r="M5" s="180"/>
      <c r="N5" s="144">
        <v>8</v>
      </c>
      <c r="P5" s="144">
        <v>1</v>
      </c>
      <c r="Q5" s="179">
        <v>7</v>
      </c>
      <c r="R5" s="180"/>
      <c r="S5" s="144">
        <v>8</v>
      </c>
    </row>
    <row r="6" spans="3:19" ht="15" thickBot="1">
      <c r="F6" s="144">
        <v>2</v>
      </c>
      <c r="G6" s="181"/>
      <c r="H6" s="182"/>
      <c r="I6" s="144">
        <v>7</v>
      </c>
      <c r="K6" s="144">
        <v>2</v>
      </c>
      <c r="L6" s="181"/>
      <c r="M6" s="182"/>
      <c r="N6" s="144">
        <v>7</v>
      </c>
      <c r="P6" s="144">
        <v>2</v>
      </c>
      <c r="Q6" s="181"/>
      <c r="R6" s="182"/>
      <c r="S6" s="144">
        <v>7</v>
      </c>
    </row>
    <row r="7" spans="3:19" ht="15" thickBot="1">
      <c r="C7" s="185" t="s">
        <v>311</v>
      </c>
      <c r="F7" s="144">
        <v>3</v>
      </c>
      <c r="G7" s="183"/>
      <c r="H7" s="184"/>
      <c r="I7" s="145">
        <v>6</v>
      </c>
      <c r="K7" s="144">
        <v>3</v>
      </c>
      <c r="L7" s="183"/>
      <c r="M7" s="184"/>
      <c r="N7" s="145">
        <v>6</v>
      </c>
      <c r="P7" s="144">
        <v>3</v>
      </c>
      <c r="Q7" s="183"/>
      <c r="R7" s="184"/>
      <c r="S7" s="145">
        <v>6</v>
      </c>
    </row>
    <row r="8" spans="3:19" ht="15" thickBot="1">
      <c r="C8" s="186"/>
      <c r="G8" s="144">
        <v>4</v>
      </c>
      <c r="H8" s="144">
        <v>5</v>
      </c>
      <c r="L8" s="144">
        <v>4</v>
      </c>
      <c r="M8" s="144">
        <v>5</v>
      </c>
      <c r="Q8" s="144">
        <v>4</v>
      </c>
      <c r="R8" s="144">
        <v>5</v>
      </c>
    </row>
    <row r="9" spans="3:19" ht="15" thickBot="1"/>
    <row r="10" spans="3:19">
      <c r="C10" s="185" t="s">
        <v>311</v>
      </c>
    </row>
    <row r="11" spans="3:19" ht="15" thickBot="1">
      <c r="C11" s="186"/>
      <c r="G11" s="144">
        <v>10</v>
      </c>
      <c r="H11" s="144">
        <v>9</v>
      </c>
      <c r="L11" s="144">
        <v>10</v>
      </c>
      <c r="M11" s="144">
        <v>9</v>
      </c>
      <c r="Q11" s="144">
        <v>10</v>
      </c>
      <c r="R11" s="144">
        <v>9</v>
      </c>
    </row>
    <row r="12" spans="3:19">
      <c r="F12" s="144">
        <v>1</v>
      </c>
      <c r="G12" s="179">
        <v>2</v>
      </c>
      <c r="H12" s="180"/>
      <c r="I12" s="144">
        <v>8</v>
      </c>
      <c r="K12" s="144">
        <v>1</v>
      </c>
      <c r="L12" s="179">
        <v>5</v>
      </c>
      <c r="M12" s="180"/>
      <c r="N12" s="144">
        <v>8</v>
      </c>
      <c r="P12" s="144">
        <v>1</v>
      </c>
      <c r="Q12" s="179">
        <v>8</v>
      </c>
      <c r="R12" s="180"/>
      <c r="S12" s="144">
        <v>8</v>
      </c>
    </row>
    <row r="13" spans="3:19" ht="15" thickBot="1">
      <c r="F13" s="144">
        <v>2</v>
      </c>
      <c r="G13" s="181"/>
      <c r="H13" s="182"/>
      <c r="I13" s="144">
        <v>7</v>
      </c>
      <c r="K13" s="144">
        <v>2</v>
      </c>
      <c r="L13" s="181"/>
      <c r="M13" s="182"/>
      <c r="N13" s="144">
        <v>7</v>
      </c>
      <c r="P13" s="144">
        <v>2</v>
      </c>
      <c r="Q13" s="181"/>
      <c r="R13" s="182"/>
      <c r="S13" s="144">
        <v>7</v>
      </c>
    </row>
    <row r="14" spans="3:19" ht="15" thickBot="1">
      <c r="C14" s="185" t="s">
        <v>233</v>
      </c>
      <c r="F14" s="144">
        <v>3</v>
      </c>
      <c r="G14" s="183"/>
      <c r="H14" s="184"/>
      <c r="I14" s="145">
        <v>6</v>
      </c>
      <c r="K14" s="144">
        <v>3</v>
      </c>
      <c r="L14" s="183"/>
      <c r="M14" s="184"/>
      <c r="N14" s="145">
        <v>6</v>
      </c>
      <c r="P14" s="144">
        <v>3</v>
      </c>
      <c r="Q14" s="183"/>
      <c r="R14" s="184"/>
      <c r="S14" s="145">
        <v>6</v>
      </c>
    </row>
    <row r="15" spans="3:19">
      <c r="C15" s="187"/>
      <c r="G15" s="144">
        <v>4</v>
      </c>
      <c r="H15" s="144">
        <v>5</v>
      </c>
      <c r="L15" s="144">
        <v>4</v>
      </c>
      <c r="M15" s="144">
        <v>5</v>
      </c>
      <c r="Q15" s="144">
        <v>4</v>
      </c>
      <c r="R15" s="144">
        <v>5</v>
      </c>
    </row>
    <row r="16" spans="3:19">
      <c r="C16" s="187"/>
    </row>
    <row r="17" spans="2:19">
      <c r="C17" s="187"/>
    </row>
    <row r="18" spans="2:19" ht="15" thickBot="1">
      <c r="C18" s="187"/>
      <c r="G18" s="144">
        <v>10</v>
      </c>
      <c r="H18" s="144">
        <v>9</v>
      </c>
      <c r="L18" s="144">
        <v>10</v>
      </c>
      <c r="M18" s="144">
        <v>9</v>
      </c>
      <c r="Q18" s="144">
        <v>10</v>
      </c>
      <c r="R18" s="144">
        <v>9</v>
      </c>
    </row>
    <row r="19" spans="2:19" ht="15" thickBot="1">
      <c r="C19" s="186"/>
      <c r="F19" s="144">
        <v>1</v>
      </c>
      <c r="G19" s="179">
        <v>3</v>
      </c>
      <c r="H19" s="180"/>
      <c r="I19" s="144">
        <v>8</v>
      </c>
      <c r="K19" s="144">
        <v>1</v>
      </c>
      <c r="L19" s="179">
        <v>6</v>
      </c>
      <c r="M19" s="180"/>
      <c r="N19" s="144">
        <v>8</v>
      </c>
      <c r="P19" s="144">
        <v>1</v>
      </c>
      <c r="Q19" s="179">
        <v>9</v>
      </c>
      <c r="R19" s="180"/>
      <c r="S19" s="144">
        <v>8</v>
      </c>
    </row>
    <row r="20" spans="2:19">
      <c r="F20" s="144">
        <v>2</v>
      </c>
      <c r="G20" s="181"/>
      <c r="H20" s="182"/>
      <c r="I20" s="144">
        <v>7</v>
      </c>
      <c r="K20" s="144">
        <v>2</v>
      </c>
      <c r="L20" s="181"/>
      <c r="M20" s="182"/>
      <c r="N20" s="144">
        <v>7</v>
      </c>
      <c r="P20" s="144">
        <v>2</v>
      </c>
      <c r="Q20" s="181"/>
      <c r="R20" s="182"/>
      <c r="S20" s="144">
        <v>7</v>
      </c>
    </row>
    <row r="21" spans="2:19" ht="15" thickBot="1">
      <c r="F21" s="144">
        <v>3</v>
      </c>
      <c r="G21" s="183"/>
      <c r="H21" s="184"/>
      <c r="I21" s="145">
        <v>6</v>
      </c>
      <c r="K21" s="144">
        <v>3</v>
      </c>
      <c r="L21" s="183"/>
      <c r="M21" s="184"/>
      <c r="N21" s="145">
        <v>6</v>
      </c>
      <c r="P21" s="144">
        <v>3</v>
      </c>
      <c r="Q21" s="183"/>
      <c r="R21" s="184"/>
      <c r="S21" s="145">
        <v>6</v>
      </c>
    </row>
    <row r="22" spans="2:19" ht="15" thickBot="1">
      <c r="G22" s="144">
        <v>4</v>
      </c>
      <c r="H22" s="144">
        <v>5</v>
      </c>
      <c r="L22" s="144">
        <v>4</v>
      </c>
      <c r="M22" s="144">
        <v>5</v>
      </c>
      <c r="Q22" s="144">
        <v>4</v>
      </c>
      <c r="R22" s="144">
        <v>5</v>
      </c>
    </row>
    <row r="23" spans="2:19">
      <c r="B23" s="185" t="s">
        <v>312</v>
      </c>
      <c r="C23" s="185" t="s">
        <v>313</v>
      </c>
    </row>
    <row r="24" spans="2:19">
      <c r="B24" s="187"/>
      <c r="C24" s="187"/>
    </row>
    <row r="25" spans="2:19" ht="15" thickBot="1">
      <c r="B25" s="187"/>
      <c r="C25" s="186"/>
    </row>
    <row r="26" spans="2:19" ht="15" thickBot="1">
      <c r="B26" s="187"/>
      <c r="F26" s="188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90"/>
    </row>
    <row r="27" spans="2:19" ht="15" thickBot="1">
      <c r="B27" s="187"/>
    </row>
    <row r="28" spans="2:19">
      <c r="B28" s="187"/>
      <c r="C28" s="146"/>
    </row>
    <row r="29" spans="2:19">
      <c r="B29" s="187"/>
      <c r="C29" s="147" t="s">
        <v>313</v>
      </c>
    </row>
    <row r="30" spans="2:19" ht="15" thickBot="1">
      <c r="B30" s="186"/>
      <c r="C30" s="148"/>
      <c r="G30" s="144">
        <v>10</v>
      </c>
      <c r="H30" s="144">
        <v>9</v>
      </c>
      <c r="L30" s="144">
        <v>10</v>
      </c>
      <c r="M30" s="144">
        <v>9</v>
      </c>
      <c r="Q30" s="144">
        <v>10</v>
      </c>
      <c r="R30" s="144">
        <v>9</v>
      </c>
    </row>
    <row r="31" spans="2:19">
      <c r="F31" s="144">
        <v>1</v>
      </c>
      <c r="G31" s="179">
        <v>1</v>
      </c>
      <c r="H31" s="180"/>
      <c r="I31" s="144">
        <v>8</v>
      </c>
      <c r="K31" s="144">
        <v>1</v>
      </c>
      <c r="L31" s="179">
        <v>4</v>
      </c>
      <c r="M31" s="180"/>
      <c r="N31" s="144">
        <v>8</v>
      </c>
      <c r="P31" s="144">
        <v>1</v>
      </c>
      <c r="Q31" s="179">
        <v>7</v>
      </c>
      <c r="R31" s="180"/>
      <c r="S31" s="144">
        <v>8</v>
      </c>
    </row>
    <row r="32" spans="2:19">
      <c r="F32" s="144">
        <v>2</v>
      </c>
      <c r="G32" s="181"/>
      <c r="H32" s="182"/>
      <c r="I32" s="144">
        <v>7</v>
      </c>
      <c r="K32" s="144">
        <v>2</v>
      </c>
      <c r="L32" s="181"/>
      <c r="M32" s="182"/>
      <c r="N32" s="144">
        <v>7</v>
      </c>
      <c r="P32" s="144">
        <v>2</v>
      </c>
      <c r="Q32" s="181"/>
      <c r="R32" s="182"/>
      <c r="S32" s="144">
        <v>7</v>
      </c>
    </row>
    <row r="33" spans="6:19" ht="15" thickBot="1">
      <c r="F33" s="144">
        <v>3</v>
      </c>
      <c r="G33" s="183"/>
      <c r="H33" s="184"/>
      <c r="I33" s="145">
        <v>6</v>
      </c>
      <c r="K33" s="144">
        <v>3</v>
      </c>
      <c r="L33" s="183"/>
      <c r="M33" s="184"/>
      <c r="N33" s="145">
        <v>6</v>
      </c>
      <c r="P33" s="144">
        <v>3</v>
      </c>
      <c r="Q33" s="183"/>
      <c r="R33" s="184"/>
      <c r="S33" s="145">
        <v>6</v>
      </c>
    </row>
    <row r="34" spans="6:19">
      <c r="G34" s="144">
        <v>4</v>
      </c>
      <c r="H34" s="144">
        <v>5</v>
      </c>
      <c r="L34" s="144">
        <v>4</v>
      </c>
      <c r="M34" s="144">
        <v>5</v>
      </c>
      <c r="Q34" s="144">
        <v>4</v>
      </c>
      <c r="R34" s="144">
        <v>5</v>
      </c>
    </row>
    <row r="37" spans="6:19" ht="15" thickBot="1">
      <c r="G37" s="144">
        <v>10</v>
      </c>
      <c r="H37" s="144">
        <v>9</v>
      </c>
      <c r="L37" s="144">
        <v>10</v>
      </c>
      <c r="M37" s="144">
        <v>9</v>
      </c>
      <c r="Q37" s="144">
        <v>10</v>
      </c>
      <c r="R37" s="144">
        <v>9</v>
      </c>
    </row>
    <row r="38" spans="6:19">
      <c r="F38" s="144">
        <v>1</v>
      </c>
      <c r="G38" s="179">
        <v>2</v>
      </c>
      <c r="H38" s="180"/>
      <c r="I38" s="144">
        <v>8</v>
      </c>
      <c r="K38" s="144">
        <v>1</v>
      </c>
      <c r="L38" s="179">
        <v>5</v>
      </c>
      <c r="M38" s="180"/>
      <c r="N38" s="144">
        <v>8</v>
      </c>
      <c r="P38" s="144">
        <v>1</v>
      </c>
      <c r="Q38" s="179">
        <v>8</v>
      </c>
      <c r="R38" s="180"/>
      <c r="S38" s="144">
        <v>8</v>
      </c>
    </row>
    <row r="39" spans="6:19">
      <c r="F39" s="144">
        <v>2</v>
      </c>
      <c r="G39" s="181"/>
      <c r="H39" s="182"/>
      <c r="I39" s="144">
        <v>7</v>
      </c>
      <c r="K39" s="144">
        <v>2</v>
      </c>
      <c r="L39" s="181"/>
      <c r="M39" s="182"/>
      <c r="N39" s="144">
        <v>7</v>
      </c>
      <c r="P39" s="144">
        <v>2</v>
      </c>
      <c r="Q39" s="181"/>
      <c r="R39" s="182"/>
      <c r="S39" s="144">
        <v>7</v>
      </c>
    </row>
    <row r="40" spans="6:19" ht="15" thickBot="1">
      <c r="F40" s="144">
        <v>3</v>
      </c>
      <c r="G40" s="183"/>
      <c r="H40" s="184"/>
      <c r="I40" s="145">
        <v>6</v>
      </c>
      <c r="K40" s="144">
        <v>3</v>
      </c>
      <c r="L40" s="183"/>
      <c r="M40" s="184"/>
      <c r="N40" s="145">
        <v>6</v>
      </c>
      <c r="P40" s="144">
        <v>3</v>
      </c>
      <c r="Q40" s="183"/>
      <c r="R40" s="184"/>
      <c r="S40" s="145">
        <v>6</v>
      </c>
    </row>
    <row r="41" spans="6:19">
      <c r="G41" s="144">
        <v>4</v>
      </c>
      <c r="H41" s="144">
        <v>5</v>
      </c>
      <c r="L41" s="144">
        <v>4</v>
      </c>
      <c r="M41" s="144">
        <v>5</v>
      </c>
      <c r="Q41" s="144">
        <v>4</v>
      </c>
      <c r="R41" s="144">
        <v>5</v>
      </c>
    </row>
    <row r="44" spans="6:19" ht="15" thickBot="1">
      <c r="G44" s="144">
        <v>10</v>
      </c>
      <c r="H44" s="144">
        <v>9</v>
      </c>
      <c r="L44" s="144">
        <v>10</v>
      </c>
      <c r="M44" s="144">
        <v>9</v>
      </c>
      <c r="Q44" s="144">
        <v>10</v>
      </c>
      <c r="R44" s="144">
        <v>9</v>
      </c>
    </row>
    <row r="45" spans="6:19">
      <c r="F45" s="144">
        <v>1</v>
      </c>
      <c r="G45" s="179">
        <v>3</v>
      </c>
      <c r="H45" s="180"/>
      <c r="I45" s="144">
        <v>8</v>
      </c>
      <c r="K45" s="144">
        <v>1</v>
      </c>
      <c r="L45" s="179">
        <v>6</v>
      </c>
      <c r="M45" s="180"/>
      <c r="N45" s="144">
        <v>8</v>
      </c>
      <c r="P45" s="144">
        <v>1</v>
      </c>
      <c r="Q45" s="179">
        <v>9</v>
      </c>
      <c r="R45" s="180"/>
      <c r="S45" s="144">
        <v>8</v>
      </c>
    </row>
    <row r="46" spans="6:19">
      <c r="F46" s="144">
        <v>2</v>
      </c>
      <c r="G46" s="181"/>
      <c r="H46" s="182"/>
      <c r="I46" s="144">
        <v>7</v>
      </c>
      <c r="K46" s="144">
        <v>2</v>
      </c>
      <c r="L46" s="181"/>
      <c r="M46" s="182"/>
      <c r="N46" s="144">
        <v>7</v>
      </c>
      <c r="P46" s="144">
        <v>2</v>
      </c>
      <c r="Q46" s="181"/>
      <c r="R46" s="182"/>
      <c r="S46" s="144">
        <v>7</v>
      </c>
    </row>
    <row r="47" spans="6:19" ht="15" thickBot="1">
      <c r="F47" s="144">
        <v>3</v>
      </c>
      <c r="G47" s="183"/>
      <c r="H47" s="184"/>
      <c r="I47" s="145">
        <v>6</v>
      </c>
      <c r="K47" s="144">
        <v>3</v>
      </c>
      <c r="L47" s="183"/>
      <c r="M47" s="184"/>
      <c r="N47" s="145">
        <v>6</v>
      </c>
      <c r="P47" s="144">
        <v>3</v>
      </c>
      <c r="Q47" s="183"/>
      <c r="R47" s="184"/>
      <c r="S47" s="145">
        <v>6</v>
      </c>
    </row>
    <row r="48" spans="6:19">
      <c r="G48" s="144">
        <v>4</v>
      </c>
      <c r="H48" s="144">
        <v>5</v>
      </c>
      <c r="L48" s="144">
        <v>4</v>
      </c>
      <c r="M48" s="144">
        <v>5</v>
      </c>
      <c r="Q48" s="144">
        <v>4</v>
      </c>
      <c r="R48" s="144">
        <v>5</v>
      </c>
    </row>
    <row r="51" spans="14:19" ht="15" thickBot="1"/>
    <row r="52" spans="14:19" ht="15" thickBot="1">
      <c r="O52" s="191" t="s">
        <v>315</v>
      </c>
      <c r="P52" s="192"/>
      <c r="Q52" s="192"/>
      <c r="R52" s="193"/>
    </row>
    <row r="53" spans="14:19" ht="24.75" customHeight="1" thickBot="1"/>
    <row r="54" spans="14:19" ht="18.75" customHeight="1" thickBot="1">
      <c r="P54" s="188" t="s">
        <v>314</v>
      </c>
      <c r="Q54" s="190"/>
      <c r="S54" s="185" t="s">
        <v>311</v>
      </c>
    </row>
    <row r="55" spans="14:19" ht="15" thickBot="1">
      <c r="S55" s="186"/>
    </row>
    <row r="56" spans="14:19" ht="15" thickBot="1"/>
    <row r="57" spans="14:19">
      <c r="N57" s="185" t="s">
        <v>310</v>
      </c>
      <c r="S57" s="185" t="s">
        <v>311</v>
      </c>
    </row>
    <row r="58" spans="14:19" ht="15" thickBot="1">
      <c r="N58" s="186"/>
      <c r="S58" s="186"/>
    </row>
  </sheetData>
  <mergeCells count="30">
    <mergeCell ref="S54:S55"/>
    <mergeCell ref="S57:S58"/>
    <mergeCell ref="P54:Q54"/>
    <mergeCell ref="O52:R52"/>
    <mergeCell ref="N57:N58"/>
    <mergeCell ref="G38:H40"/>
    <mergeCell ref="L38:M40"/>
    <mergeCell ref="Q38:R40"/>
    <mergeCell ref="G45:H47"/>
    <mergeCell ref="B23:B30"/>
    <mergeCell ref="C23:C25"/>
    <mergeCell ref="F26:S26"/>
    <mergeCell ref="G31:H33"/>
    <mergeCell ref="L31:M33"/>
    <mergeCell ref="Q31:R33"/>
    <mergeCell ref="L45:M47"/>
    <mergeCell ref="Q45:R47"/>
    <mergeCell ref="G19:H21"/>
    <mergeCell ref="L19:M21"/>
    <mergeCell ref="Q19:R21"/>
    <mergeCell ref="D3:D4"/>
    <mergeCell ref="C7:C8"/>
    <mergeCell ref="C10:C11"/>
    <mergeCell ref="C14:C19"/>
    <mergeCell ref="G5:H7"/>
    <mergeCell ref="L5:M7"/>
    <mergeCell ref="Q5:R7"/>
    <mergeCell ref="G12:H14"/>
    <mergeCell ref="L12:M14"/>
    <mergeCell ref="Q12:R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2"/>
  <dimension ref="A1:L71"/>
  <sheetViews>
    <sheetView rightToLeft="1" zoomScaleNormal="100" workbookViewId="0">
      <selection activeCell="J8" sqref="J8"/>
    </sheetView>
  </sheetViews>
  <sheetFormatPr defaultColWidth="12.59765625" defaultRowHeight="14.4"/>
  <cols>
    <col min="1" max="1" width="8.5" style="15" customWidth="1"/>
    <col min="2" max="2" width="19.296875" style="15" customWidth="1"/>
    <col min="3" max="3" width="5.09765625" style="15" customWidth="1"/>
    <col min="4" max="4" width="21.59765625" style="15" customWidth="1"/>
    <col min="5" max="5" width="20.3984375" style="15" customWidth="1"/>
    <col min="6" max="6" width="3.09765625" style="15" customWidth="1"/>
    <col min="7" max="7" width="10.3984375" style="15" bestFit="1" customWidth="1"/>
    <col min="8" max="8" width="15.8984375" style="15" bestFit="1" customWidth="1"/>
    <col min="9" max="9" width="7.8984375" style="15" bestFit="1" customWidth="1"/>
    <col min="10" max="10" width="9.09765625" style="15" bestFit="1" customWidth="1"/>
    <col min="11" max="11" width="13.296875" style="15" customWidth="1"/>
    <col min="12" max="12" width="10.296875" style="15" customWidth="1"/>
    <col min="13" max="13" width="26.8984375" style="15" customWidth="1"/>
    <col min="14" max="16384" width="12.59765625" style="15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>
      <c r="A2" s="5"/>
      <c r="B2" s="5" t="s">
        <v>2</v>
      </c>
      <c r="C2" s="5">
        <f>COUNTIF(E8:E48,"&gt;4")</f>
        <v>0</v>
      </c>
      <c r="D2" s="5"/>
      <c r="E2" s="5"/>
      <c r="F2" s="5"/>
      <c r="G2" s="5"/>
      <c r="H2" s="5"/>
      <c r="I2" s="5"/>
      <c r="J2" s="5"/>
      <c r="K2" s="5"/>
    </row>
    <row r="3" spans="1:12">
      <c r="A3" s="5"/>
      <c r="B3" s="5" t="s">
        <v>3</v>
      </c>
      <c r="C3" s="5">
        <f>COUNTIF(E8:E48,"&lt;=4")-COUNTIF(E8:E48,"=0")</f>
        <v>0</v>
      </c>
      <c r="D3" s="5"/>
      <c r="E3" s="5"/>
      <c r="F3" s="5"/>
      <c r="G3" s="5"/>
      <c r="H3" s="5"/>
      <c r="I3" s="5"/>
      <c r="J3" s="5"/>
      <c r="K3" s="5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27.6">
      <c r="A6" s="5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41.4">
      <c r="A7" s="6" t="s">
        <v>59</v>
      </c>
      <c r="B7" s="6" t="s">
        <v>79</v>
      </c>
      <c r="C7" s="6" t="s">
        <v>86</v>
      </c>
      <c r="D7" s="6" t="s">
        <v>87</v>
      </c>
      <c r="E7" s="6" t="s">
        <v>88</v>
      </c>
      <c r="F7" s="6" t="s">
        <v>89</v>
      </c>
      <c r="G7" s="6" t="s">
        <v>90</v>
      </c>
      <c r="H7" s="6" t="s">
        <v>91</v>
      </c>
      <c r="I7" s="6" t="s">
        <v>93</v>
      </c>
      <c r="J7" s="6" t="s">
        <v>95</v>
      </c>
      <c r="K7" s="6" t="s">
        <v>100</v>
      </c>
      <c r="L7" s="6" t="s">
        <v>158</v>
      </c>
    </row>
    <row r="8" spans="1:12">
      <c r="A8" s="6">
        <v>1</v>
      </c>
      <c r="B8" s="6"/>
      <c r="C8" s="16"/>
      <c r="D8" s="23"/>
      <c r="E8" s="4">
        <f t="shared" ref="E8:E21" si="0">G8+H8+I8+J8</f>
        <v>0</v>
      </c>
      <c r="F8" s="17"/>
      <c r="G8" s="17"/>
      <c r="H8" s="17"/>
      <c r="I8" s="17"/>
      <c r="J8" s="17"/>
      <c r="K8" s="7">
        <f>G8*'לשימוש פנימי'!$C$22+H8*'לשימוש פנימי'!$C$23+I8*'לשימוש פנימי'!$C$24+J8*'לשימוש פנימי'!$C$24+F8*'לשימוש פנימי'!$C$25</f>
        <v>0</v>
      </c>
      <c r="L8" s="21"/>
    </row>
    <row r="9" spans="1:12">
      <c r="A9" s="6">
        <v>2</v>
      </c>
      <c r="B9" s="6"/>
      <c r="C9" s="16"/>
      <c r="D9" s="23"/>
      <c r="E9" s="4">
        <f t="shared" si="0"/>
        <v>0</v>
      </c>
      <c r="F9" s="17"/>
      <c r="G9" s="17"/>
      <c r="H9" s="17"/>
      <c r="I9" s="17"/>
      <c r="J9" s="17"/>
      <c r="K9" s="7">
        <f>G9*'לשימוש פנימי'!$C$22+H9*'לשימוש פנימי'!$C$23+I9*'לשימוש פנימי'!$C$24+J9*'לשימוש פנימי'!$C$24+F9*'לשימוש פנימי'!$C$25</f>
        <v>0</v>
      </c>
      <c r="L9" s="21"/>
    </row>
    <row r="10" spans="1:12">
      <c r="A10" s="6">
        <v>3</v>
      </c>
      <c r="B10" s="6"/>
      <c r="C10" s="16"/>
      <c r="D10" s="23"/>
      <c r="E10" s="4">
        <f t="shared" si="0"/>
        <v>0</v>
      </c>
      <c r="F10" s="17"/>
      <c r="G10" s="17"/>
      <c r="H10" s="17"/>
      <c r="I10" s="17"/>
      <c r="J10" s="17"/>
      <c r="K10" s="7">
        <f>G10*'לשימוש פנימי'!$C$22+H10*'לשימוש פנימי'!$C$23+I10*'לשימוש פנימי'!$C$24+J10*'לשימוש פנימי'!$C$24+F10*'לשימוש פנימי'!$C$25</f>
        <v>0</v>
      </c>
      <c r="L10" s="22"/>
    </row>
    <row r="11" spans="1:12">
      <c r="A11" s="6">
        <v>4</v>
      </c>
      <c r="B11" s="6"/>
      <c r="C11" s="16"/>
      <c r="D11" s="23"/>
      <c r="E11" s="4">
        <f t="shared" si="0"/>
        <v>0</v>
      </c>
      <c r="F11" s="17"/>
      <c r="G11" s="17"/>
      <c r="H11" s="17"/>
      <c r="I11" s="17"/>
      <c r="J11" s="17"/>
      <c r="K11" s="7">
        <f>G11*'לשימוש פנימי'!$C$22+H11*'לשימוש פנימי'!$C$23+I11*'לשימוש פנימי'!$C$24+J11*'לשימוש פנימי'!$C$24+F11*'לשימוש פנימי'!$C$25</f>
        <v>0</v>
      </c>
      <c r="L11" s="22"/>
    </row>
    <row r="12" spans="1:12">
      <c r="A12" s="6">
        <v>5</v>
      </c>
      <c r="B12" s="6"/>
      <c r="C12" s="16"/>
      <c r="D12" s="23"/>
      <c r="E12" s="4">
        <f t="shared" si="0"/>
        <v>0</v>
      </c>
      <c r="F12" s="17"/>
      <c r="G12" s="17"/>
      <c r="H12" s="17"/>
      <c r="I12" s="17"/>
      <c r="J12" s="17"/>
      <c r="K12" s="7">
        <f>G12*'לשימוש פנימי'!$C$22+H12*'לשימוש פנימי'!$C$23+I12*'לשימוש פנימי'!$C$24+J12*'לשימוש פנימי'!$C$24+F12*'לשימוש פנימי'!$C$25</f>
        <v>0</v>
      </c>
      <c r="L12" s="22"/>
    </row>
    <row r="13" spans="1:12">
      <c r="A13" s="6">
        <v>6</v>
      </c>
      <c r="B13" s="6"/>
      <c r="C13" s="16"/>
      <c r="D13" s="23"/>
      <c r="E13" s="4">
        <f t="shared" si="0"/>
        <v>0</v>
      </c>
      <c r="F13" s="17"/>
      <c r="G13" s="17"/>
      <c r="H13" s="17"/>
      <c r="I13" s="17"/>
      <c r="J13" s="17"/>
      <c r="K13" s="7">
        <f>G13*'לשימוש פנימי'!$C$22+H13*'לשימוש פנימי'!$C$23+I13*'לשימוש פנימי'!$C$24+J13*'לשימוש פנימי'!$C$24+F13*'לשימוש פנימי'!$C$25</f>
        <v>0</v>
      </c>
      <c r="L13" s="22"/>
    </row>
    <row r="14" spans="1:12">
      <c r="A14" s="6">
        <v>7</v>
      </c>
      <c r="B14" s="6"/>
      <c r="C14" s="16"/>
      <c r="D14" s="17"/>
      <c r="E14" s="4">
        <f t="shared" si="0"/>
        <v>0</v>
      </c>
      <c r="F14" s="17"/>
      <c r="G14" s="17"/>
      <c r="H14" s="17"/>
      <c r="I14" s="17"/>
      <c r="J14" s="17"/>
      <c r="K14" s="7">
        <f>G14*'לשימוש פנימי'!$C$22+H14*'לשימוש פנימי'!$C$23+I14*'לשימוש פנימי'!$C$24+J14*'לשימוש פנימי'!$C$24+F14*'לשימוש פנימי'!$C$25</f>
        <v>0</v>
      </c>
      <c r="L14" s="22"/>
    </row>
    <row r="15" spans="1:12">
      <c r="A15" s="6">
        <v>8</v>
      </c>
      <c r="B15" s="6"/>
      <c r="C15" s="16"/>
      <c r="D15" s="17"/>
      <c r="E15" s="4">
        <f t="shared" si="0"/>
        <v>0</v>
      </c>
      <c r="F15" s="17"/>
      <c r="G15" s="17"/>
      <c r="H15" s="17"/>
      <c r="I15" s="17"/>
      <c r="J15" s="17"/>
      <c r="K15" s="7">
        <f>G15*'לשימוש פנימי'!$C$22+H15*'לשימוש פנימי'!$C$23+I15*'לשימוש פנימי'!$C$24+J15*'לשימוש פנימי'!$C$24+F15*'לשימוש פנימי'!$C$25</f>
        <v>0</v>
      </c>
      <c r="L15" s="22"/>
    </row>
    <row r="16" spans="1:12">
      <c r="A16" s="6">
        <v>9</v>
      </c>
      <c r="B16" s="6"/>
      <c r="C16" s="16"/>
      <c r="D16" s="17"/>
      <c r="E16" s="4">
        <f t="shared" si="0"/>
        <v>0</v>
      </c>
      <c r="F16" s="17"/>
      <c r="G16" s="17"/>
      <c r="H16" s="17"/>
      <c r="I16" s="17"/>
      <c r="J16" s="17"/>
      <c r="K16" s="7">
        <f>G16*'לשימוש פנימי'!$C$22+H16*'לשימוש פנימי'!$C$23+I16*'לשימוש פנימי'!$C$24+J16*'לשימוש פנימי'!$C$24+F16*'לשימוש פנימי'!$C$25</f>
        <v>0</v>
      </c>
      <c r="L16" s="22"/>
    </row>
    <row r="17" spans="1:12">
      <c r="A17" s="6">
        <v>10</v>
      </c>
      <c r="B17" s="6"/>
      <c r="C17" s="16"/>
      <c r="D17" s="17"/>
      <c r="E17" s="4">
        <f t="shared" si="0"/>
        <v>0</v>
      </c>
      <c r="F17" s="17"/>
      <c r="G17" s="17"/>
      <c r="H17" s="17"/>
      <c r="I17" s="17"/>
      <c r="J17" s="17"/>
      <c r="K17" s="7">
        <f>G17*'לשימוש פנימי'!$C$22+H17*'לשימוש פנימי'!$C$23+I17*'לשימוש פנימי'!$C$24+J17*'לשימוש פנימי'!$C$24+F17*'לשימוש פנימי'!$C$25</f>
        <v>0</v>
      </c>
      <c r="L17" s="22"/>
    </row>
    <row r="18" spans="1:12">
      <c r="A18" s="6">
        <v>11</v>
      </c>
      <c r="B18" s="6"/>
      <c r="C18" s="16"/>
      <c r="D18" s="17"/>
      <c r="E18" s="4">
        <f t="shared" si="0"/>
        <v>0</v>
      </c>
      <c r="F18" s="17"/>
      <c r="G18" s="17"/>
      <c r="H18" s="17"/>
      <c r="I18" s="17"/>
      <c r="J18" s="17"/>
      <c r="K18" s="7">
        <f>G18*'לשימוש פנימי'!$C$22+H18*'לשימוש פנימי'!$C$23+I18*'לשימוש פנימי'!$C$24+J18*'לשימוש פנימי'!$C$24+F18*'לשימוש פנימי'!$C$25</f>
        <v>0</v>
      </c>
      <c r="L18" s="22"/>
    </row>
    <row r="19" spans="1:12">
      <c r="A19" s="6">
        <v>12</v>
      </c>
      <c r="B19" s="6"/>
      <c r="C19" s="16"/>
      <c r="D19" s="17"/>
      <c r="E19" s="4">
        <f t="shared" si="0"/>
        <v>0</v>
      </c>
      <c r="F19" s="17"/>
      <c r="G19" s="17"/>
      <c r="H19" s="17"/>
      <c r="I19" s="17"/>
      <c r="J19" s="17"/>
      <c r="K19" s="7">
        <f>G19*'לשימוש פנימי'!$C$22+H19*'לשימוש פנימי'!$C$23+I19*'לשימוש פנימי'!$C$24+J19*'לשימוש פנימי'!$C$24+F19*'לשימוש פנימי'!$C$25</f>
        <v>0</v>
      </c>
      <c r="L19" s="22"/>
    </row>
    <row r="20" spans="1:12">
      <c r="A20" s="6">
        <v>13</v>
      </c>
      <c r="B20" s="6"/>
      <c r="C20" s="16"/>
      <c r="D20" s="17"/>
      <c r="E20" s="4">
        <f t="shared" si="0"/>
        <v>0</v>
      </c>
      <c r="F20" s="17"/>
      <c r="G20" s="17"/>
      <c r="H20" s="17"/>
      <c r="I20" s="17"/>
      <c r="J20" s="17"/>
      <c r="K20" s="7">
        <f>G20*'לשימוש פנימי'!$C$22+H20*'לשימוש פנימי'!$C$23+I20*'לשימוש פנימי'!$C$24+J20*'לשימוש פנימי'!$C$24+F20*'לשימוש פנימי'!$C$25</f>
        <v>0</v>
      </c>
      <c r="L20" s="22"/>
    </row>
    <row r="21" spans="1:12">
      <c r="A21" s="6">
        <v>14</v>
      </c>
      <c r="B21" s="6"/>
      <c r="C21" s="16"/>
      <c r="D21" s="17"/>
      <c r="E21" s="4">
        <f t="shared" si="0"/>
        <v>0</v>
      </c>
      <c r="F21" s="17"/>
      <c r="G21" s="17"/>
      <c r="H21" s="17"/>
      <c r="I21" s="17"/>
      <c r="J21" s="17"/>
      <c r="K21" s="7">
        <f>G21*'לשימוש פנימי'!$C$22+H21*'לשימוש פנימי'!$C$23+I21*'לשימוש פנימי'!$C$24+J21*'לשימוש פנימי'!$C$24+F21*'לשימוש פנימי'!$C$25</f>
        <v>0</v>
      </c>
      <c r="L21" s="22"/>
    </row>
    <row r="22" spans="1:12">
      <c r="A22" s="6">
        <v>15</v>
      </c>
      <c r="B22" s="6"/>
      <c r="C22" s="16"/>
      <c r="D22" s="17"/>
      <c r="E22" s="4">
        <f t="shared" ref="E22:E29" si="1">G22+H22+I22+J22</f>
        <v>0</v>
      </c>
      <c r="F22" s="17"/>
      <c r="G22" s="17"/>
      <c r="H22" s="17"/>
      <c r="I22" s="17"/>
      <c r="J22" s="17"/>
      <c r="K22" s="7">
        <f>G22*'לשימוש פנימי'!$C$22+H22*'לשימוש פנימי'!$C$23+I22*'לשימוש פנימי'!$C$24+J22*'לשימוש פנימי'!$C$24+F22*'לשימוש פנימי'!$C$25</f>
        <v>0</v>
      </c>
      <c r="L22" s="22"/>
    </row>
    <row r="23" spans="1:12">
      <c r="A23" s="6">
        <v>16</v>
      </c>
      <c r="B23" s="6"/>
      <c r="C23" s="16"/>
      <c r="D23" s="17"/>
      <c r="E23" s="4">
        <f t="shared" si="1"/>
        <v>0</v>
      </c>
      <c r="F23" s="17"/>
      <c r="G23" s="17"/>
      <c r="H23" s="17"/>
      <c r="I23" s="17"/>
      <c r="J23" s="17"/>
      <c r="K23" s="7">
        <f>G23*'לשימוש פנימי'!$C$22+H23*'לשימוש פנימי'!$C$23+I23*'לשימוש פנימי'!$C$24+J23*'לשימוש פנימי'!$C$24+F23*'לשימוש פנימי'!$C$25</f>
        <v>0</v>
      </c>
      <c r="L23" s="22"/>
    </row>
    <row r="24" spans="1:12">
      <c r="A24" s="6">
        <v>17</v>
      </c>
      <c r="B24" s="6"/>
      <c r="C24" s="16"/>
      <c r="D24" s="17"/>
      <c r="E24" s="3">
        <f t="shared" si="1"/>
        <v>0</v>
      </c>
      <c r="F24" s="16"/>
      <c r="G24" s="16"/>
      <c r="H24" s="16"/>
      <c r="I24" s="16"/>
      <c r="J24" s="16"/>
      <c r="K24" s="7">
        <f>G24*'לשימוש פנימי'!$C$22+H24*'לשימוש פנימי'!$C$23+I24*'לשימוש פנימי'!$C$24+J24*'לשימוש פנימי'!$C$24+F24*'לשימוש פנימי'!$C$25</f>
        <v>0</v>
      </c>
      <c r="L24" s="22"/>
    </row>
    <row r="25" spans="1:12">
      <c r="A25" s="6">
        <v>18</v>
      </c>
      <c r="B25" s="6"/>
      <c r="C25" s="16"/>
      <c r="D25" s="17"/>
      <c r="E25" s="3">
        <f t="shared" si="1"/>
        <v>0</v>
      </c>
      <c r="F25" s="16"/>
      <c r="G25" s="16"/>
      <c r="H25" s="16"/>
      <c r="I25" s="16"/>
      <c r="J25" s="16"/>
      <c r="K25" s="7">
        <f>G25*'לשימוש פנימי'!$C$22+H25*'לשימוש פנימי'!$C$23+I25*'לשימוש פנימי'!$C$24+J25*'לשימוש פנימי'!$C$24+F25*'לשימוש פנימי'!$C$25</f>
        <v>0</v>
      </c>
      <c r="L25" s="22"/>
    </row>
    <row r="26" spans="1:12">
      <c r="A26" s="6">
        <v>19</v>
      </c>
      <c r="B26" s="6"/>
      <c r="C26" s="16"/>
      <c r="D26" s="17"/>
      <c r="E26" s="3">
        <f t="shared" si="1"/>
        <v>0</v>
      </c>
      <c r="F26" s="16"/>
      <c r="G26" s="16"/>
      <c r="H26" s="16"/>
      <c r="I26" s="16"/>
      <c r="J26" s="16"/>
      <c r="K26" s="7">
        <f>G26*'לשימוש פנימי'!$C$22+H26*'לשימוש פנימי'!$C$23+I26*'לשימוש פנימי'!$C$24+J26*'לשימוש פנימי'!$C$24+F26*'לשימוש פנימי'!$C$25</f>
        <v>0</v>
      </c>
      <c r="L26" s="22"/>
    </row>
    <row r="27" spans="1:12">
      <c r="A27" s="6">
        <v>20</v>
      </c>
      <c r="B27" s="6"/>
      <c r="C27" s="16"/>
      <c r="D27" s="17"/>
      <c r="E27" s="3">
        <f t="shared" si="1"/>
        <v>0</v>
      </c>
      <c r="F27" s="16"/>
      <c r="G27" s="16"/>
      <c r="H27" s="16"/>
      <c r="I27" s="16"/>
      <c r="J27" s="16"/>
      <c r="K27" s="7">
        <f>G27*'לשימוש פנימי'!$C$22+H27*'לשימוש פנימי'!$C$23+I27*'לשימוש פנימי'!$C$24+J27*'לשימוש פנימי'!$C$24+F27*'לשימוש פנימי'!$C$25</f>
        <v>0</v>
      </c>
      <c r="L27" s="22"/>
    </row>
    <row r="28" spans="1:12">
      <c r="A28" s="6">
        <v>21</v>
      </c>
      <c r="B28" s="6"/>
      <c r="C28" s="16"/>
      <c r="D28" s="17"/>
      <c r="E28" s="3">
        <f t="shared" si="1"/>
        <v>0</v>
      </c>
      <c r="F28" s="16"/>
      <c r="G28" s="16"/>
      <c r="H28" s="16"/>
      <c r="I28" s="16"/>
      <c r="J28" s="16"/>
      <c r="K28" s="7">
        <f>G28*'לשימוש פנימי'!$C$22+H28*'לשימוש פנימי'!$C$23+I28*'לשימוש פנימי'!$C$24+J28*'לשימוש פנימי'!$C$24+F28*'לשימוש פנימי'!$C$25</f>
        <v>0</v>
      </c>
      <c r="L28" s="22"/>
    </row>
    <row r="29" spans="1:12">
      <c r="A29" s="6">
        <v>22</v>
      </c>
      <c r="B29" s="6"/>
      <c r="C29" s="16"/>
      <c r="D29" s="17"/>
      <c r="E29" s="3">
        <f t="shared" si="1"/>
        <v>0</v>
      </c>
      <c r="F29" s="16"/>
      <c r="G29" s="16"/>
      <c r="H29" s="16"/>
      <c r="I29" s="16"/>
      <c r="J29" s="16"/>
      <c r="K29" s="7">
        <f>G29*'לשימוש פנימי'!$C$22+H29*'לשימוש פנימי'!$C$23+I29*'לשימוש פנימי'!$C$24+J29*'לשימוש פנימי'!$C$24+F29*'לשימוש פנימי'!$C$25</f>
        <v>0</v>
      </c>
      <c r="L29" s="22"/>
    </row>
    <row r="30" spans="1:12">
      <c r="A30" s="6">
        <v>23</v>
      </c>
      <c r="B30" s="6"/>
      <c r="C30" s="16"/>
      <c r="D30" s="17"/>
      <c r="E30" s="3">
        <f t="shared" ref="E30:E37" si="2">G30+H30+I30+J30</f>
        <v>0</v>
      </c>
      <c r="F30" s="16"/>
      <c r="G30" s="16"/>
      <c r="H30" s="16"/>
      <c r="I30" s="16"/>
      <c r="J30" s="16"/>
      <c r="K30" s="7">
        <f>G30*'לשימוש פנימי'!$C$22+H30*'לשימוש פנימי'!$C$23+I30*'לשימוש פנימי'!$C$24+J30*'לשימוש פנימי'!$C$24+F30*'לשימוש פנימי'!$C$25</f>
        <v>0</v>
      </c>
      <c r="L30" s="22"/>
    </row>
    <row r="31" spans="1:12">
      <c r="A31" s="6">
        <v>24</v>
      </c>
      <c r="B31" s="6"/>
      <c r="C31" s="16"/>
      <c r="D31" s="17"/>
      <c r="E31" s="3">
        <f t="shared" si="2"/>
        <v>0</v>
      </c>
      <c r="F31" s="16"/>
      <c r="G31" s="16"/>
      <c r="H31" s="16"/>
      <c r="I31" s="16"/>
      <c r="J31" s="16"/>
      <c r="K31" s="7">
        <f>G31*'לשימוש פנימי'!$C$22+H31*'לשימוש פנימי'!$C$23+I31*'לשימוש פנימי'!$C$24+J31*'לשימוש פנימי'!$C$24+F31*'לשימוש פנימי'!$C$25</f>
        <v>0</v>
      </c>
      <c r="L31" s="22"/>
    </row>
    <row r="32" spans="1:12">
      <c r="A32" s="6">
        <v>25</v>
      </c>
      <c r="B32" s="6"/>
      <c r="C32" s="16"/>
      <c r="D32" s="17"/>
      <c r="E32" s="3">
        <f t="shared" si="2"/>
        <v>0</v>
      </c>
      <c r="F32" s="16"/>
      <c r="G32" s="16"/>
      <c r="H32" s="16"/>
      <c r="I32" s="16"/>
      <c r="J32" s="16"/>
      <c r="K32" s="7">
        <f>G32*'לשימוש פנימי'!$C$22+H32*'לשימוש פנימי'!$C$23+I32*'לשימוש פנימי'!$C$24+J32*'לשימוש פנימי'!$C$24+F32*'לשימוש פנימי'!$C$25</f>
        <v>0</v>
      </c>
      <c r="L32" s="22"/>
    </row>
    <row r="33" spans="1:12">
      <c r="A33" s="6">
        <v>26</v>
      </c>
      <c r="B33" s="6"/>
      <c r="C33" s="16"/>
      <c r="D33" s="17"/>
      <c r="E33" s="3">
        <f t="shared" si="2"/>
        <v>0</v>
      </c>
      <c r="F33" s="16"/>
      <c r="G33" s="16"/>
      <c r="H33" s="16"/>
      <c r="I33" s="16"/>
      <c r="J33" s="16"/>
      <c r="K33" s="7">
        <f>G33*'לשימוש פנימי'!$C$22+H33*'לשימוש פנימי'!$C$23+I33*'לשימוש פנימי'!$C$24+J33*'לשימוש פנימי'!$C$24+F33*'לשימוש פנימי'!$C$25</f>
        <v>0</v>
      </c>
      <c r="L33" s="22"/>
    </row>
    <row r="34" spans="1:12">
      <c r="A34" s="6">
        <v>27</v>
      </c>
      <c r="B34" s="6"/>
      <c r="C34" s="16"/>
      <c r="D34" s="17"/>
      <c r="E34" s="3">
        <f t="shared" si="2"/>
        <v>0</v>
      </c>
      <c r="F34" s="16"/>
      <c r="G34" s="16"/>
      <c r="H34" s="16"/>
      <c r="I34" s="16"/>
      <c r="J34" s="16"/>
      <c r="K34" s="7">
        <f>G34*'לשימוש פנימי'!$C$22+H34*'לשימוש פנימי'!$C$23+I34*'לשימוש פנימי'!$C$24+J34*'לשימוש פנימי'!$C$24+F34*'לשימוש פנימי'!$C$25</f>
        <v>0</v>
      </c>
      <c r="L34" s="22"/>
    </row>
    <row r="35" spans="1:12">
      <c r="A35" s="6">
        <v>28</v>
      </c>
      <c r="B35" s="6"/>
      <c r="C35" s="16"/>
      <c r="D35" s="17"/>
      <c r="E35" s="3">
        <f t="shared" si="2"/>
        <v>0</v>
      </c>
      <c r="F35" s="16"/>
      <c r="G35" s="16"/>
      <c r="H35" s="16"/>
      <c r="I35" s="16"/>
      <c r="J35" s="16"/>
      <c r="K35" s="7">
        <f>G35*'לשימוש פנימי'!$C$22+H35*'לשימוש פנימי'!$C$23+I35*'לשימוש פנימי'!$C$24+J35*'לשימוש פנימי'!$C$24+F35*'לשימוש פנימי'!$C$25</f>
        <v>0</v>
      </c>
      <c r="L35" s="22"/>
    </row>
    <row r="36" spans="1:12">
      <c r="A36" s="6">
        <v>29</v>
      </c>
      <c r="B36" s="6"/>
      <c r="C36" s="16"/>
      <c r="D36" s="17"/>
      <c r="E36" s="3">
        <f t="shared" si="2"/>
        <v>0</v>
      </c>
      <c r="F36" s="16"/>
      <c r="G36" s="16"/>
      <c r="H36" s="16"/>
      <c r="I36" s="16"/>
      <c r="J36" s="16"/>
      <c r="K36" s="7">
        <f>G36*'לשימוש פנימי'!$C$22+H36*'לשימוש פנימי'!$C$23+I36*'לשימוש פנימי'!$C$24+J36*'לשימוש פנימי'!$C$24+F36*'לשימוש פנימי'!$C$25</f>
        <v>0</v>
      </c>
      <c r="L36" s="22"/>
    </row>
    <row r="37" spans="1:12">
      <c r="A37" s="6">
        <v>30</v>
      </c>
      <c r="B37" s="6"/>
      <c r="C37" s="16"/>
      <c r="D37" s="17"/>
      <c r="E37" s="3">
        <f t="shared" si="2"/>
        <v>0</v>
      </c>
      <c r="F37" s="16"/>
      <c r="G37" s="16"/>
      <c r="H37" s="16"/>
      <c r="I37" s="16"/>
      <c r="J37" s="16"/>
      <c r="K37" s="7">
        <f>G37*'לשימוש פנימי'!$C$22+H37*'לשימוש פנימי'!$C$23+I37*'לשימוש פנימי'!$C$24+J37*'לשימוש פנימי'!$C$24+F37*'לשימוש פנימי'!$C$25</f>
        <v>0</v>
      </c>
      <c r="L37" s="22"/>
    </row>
    <row r="38" spans="1:12">
      <c r="A38" s="6">
        <v>31</v>
      </c>
      <c r="B38" s="6"/>
      <c r="C38" s="16"/>
      <c r="D38" s="17"/>
      <c r="E38" s="3">
        <v>0</v>
      </c>
      <c r="F38" s="16"/>
      <c r="G38" s="16"/>
      <c r="H38" s="16"/>
      <c r="I38" s="16"/>
      <c r="J38" s="16"/>
      <c r="K38" s="7">
        <f>G38*'לשימוש פנימי'!$C$22+H38*'לשימוש פנימי'!$C$23+I38*'לשימוש פנימי'!$C$24+J38*'לשימוש פנימי'!$C$24+F38*'לשימוש פנימי'!$C$25</f>
        <v>0</v>
      </c>
      <c r="L38" s="22"/>
    </row>
    <row r="39" spans="1:12">
      <c r="A39" s="6">
        <v>32</v>
      </c>
      <c r="B39" s="6"/>
      <c r="C39" s="16"/>
      <c r="D39" s="17"/>
      <c r="E39" s="3">
        <v>0</v>
      </c>
      <c r="F39" s="16"/>
      <c r="G39" s="16"/>
      <c r="H39" s="16"/>
      <c r="I39" s="16"/>
      <c r="J39" s="16"/>
      <c r="K39" s="7">
        <f>G39*'לשימוש פנימי'!$C$22+H39*'לשימוש פנימי'!$C$23+I39*'לשימוש פנימי'!$C$24+J39*'לשימוש פנימי'!$C$24+F39*'לשימוש פנימי'!$C$25</f>
        <v>0</v>
      </c>
      <c r="L39" s="22"/>
    </row>
    <row r="40" spans="1:12">
      <c r="A40" s="6">
        <v>33</v>
      </c>
      <c r="B40" s="6"/>
      <c r="C40" s="16"/>
      <c r="D40" s="17"/>
      <c r="E40" s="3">
        <f>G40+H40+I40+J40</f>
        <v>0</v>
      </c>
      <c r="F40" s="16"/>
      <c r="G40" s="16"/>
      <c r="H40" s="16"/>
      <c r="I40" s="16"/>
      <c r="J40" s="16"/>
      <c r="K40" s="7">
        <f>G40*'לשימוש פנימי'!$C$22+H40*'לשימוש פנימי'!$C$23+I40*'לשימוש פנימי'!$C$24+J40*'לשימוש פנימי'!$C$24+F40*'לשימוש פנימי'!$C$25</f>
        <v>0</v>
      </c>
      <c r="L40" s="22"/>
    </row>
    <row r="41" spans="1:12">
      <c r="A41" s="6">
        <v>34</v>
      </c>
      <c r="B41" s="6"/>
      <c r="C41" s="16"/>
      <c r="D41" s="17"/>
      <c r="E41" s="3">
        <f>G41+H41+I41+J41</f>
        <v>0</v>
      </c>
      <c r="F41" s="16"/>
      <c r="G41" s="16"/>
      <c r="H41" s="16"/>
      <c r="I41" s="16"/>
      <c r="J41" s="16"/>
      <c r="K41" s="7">
        <f>G41*'לשימוש פנימי'!$C$22+H41*'לשימוש פנימי'!$C$23+I41*'לשימוש פנימי'!$C$24+J41*'לשימוש פנימי'!$C$24+F41*'לשימוש פנימי'!$C$25</f>
        <v>0</v>
      </c>
      <c r="L41" s="22"/>
    </row>
    <row r="42" spans="1:12">
      <c r="A42" s="6">
        <v>35</v>
      </c>
      <c r="B42" s="6"/>
      <c r="C42" s="16"/>
      <c r="D42" s="17"/>
      <c r="E42" s="3">
        <f>G42+H42+I42+J42</f>
        <v>0</v>
      </c>
      <c r="F42" s="16"/>
      <c r="G42" s="16"/>
      <c r="H42" s="16"/>
      <c r="I42" s="16"/>
      <c r="J42" s="16"/>
      <c r="K42" s="7">
        <f>G42*'לשימוש פנימי'!$C$22+H42*'לשימוש פנימי'!$C$23+I42*'לשימוש פנימי'!$C$24+J42*'לשימוש פנימי'!$C$24+F42*'לשימוש פנימי'!$C$25</f>
        <v>0</v>
      </c>
      <c r="L42" s="22"/>
    </row>
    <row r="43" spans="1:12">
      <c r="A43" s="6">
        <v>36</v>
      </c>
      <c r="B43" s="6"/>
      <c r="C43" s="16"/>
      <c r="D43" s="17"/>
      <c r="E43" s="3">
        <f>G43+H43+I43+J43</f>
        <v>0</v>
      </c>
      <c r="F43" s="16"/>
      <c r="G43" s="16"/>
      <c r="H43" s="16"/>
      <c r="I43" s="16"/>
      <c r="J43" s="16"/>
      <c r="K43" s="7">
        <f>G43*'לשימוש פנימי'!$C$22+H43*'לשימוש פנימי'!$C$23+I43*'לשימוש פנימי'!$C$24+J43*'לשימוש פנימי'!$C$24+F43*'לשימוש פנימי'!$C$25</f>
        <v>0</v>
      </c>
      <c r="L43" s="22"/>
    </row>
    <row r="44" spans="1:12">
      <c r="A44" s="6">
        <v>37</v>
      </c>
      <c r="B44" s="6"/>
      <c r="C44" s="16"/>
      <c r="D44" s="17"/>
      <c r="E44" s="3">
        <v>0</v>
      </c>
      <c r="F44" s="16"/>
      <c r="G44" s="16"/>
      <c r="H44" s="16"/>
      <c r="I44" s="16"/>
      <c r="J44" s="16"/>
      <c r="K44" s="7">
        <f>G44*'לשימוש פנימי'!$C$22+H44*'לשימוש פנימי'!$C$23+I44*'לשימוש פנימי'!$C$24+J44*'לשימוש פנימי'!$C$24+F44*'לשימוש פנימי'!$C$25</f>
        <v>0</v>
      </c>
      <c r="L44" s="22"/>
    </row>
    <row r="45" spans="1:12">
      <c r="A45" s="6">
        <v>38</v>
      </c>
      <c r="B45" s="6"/>
      <c r="C45" s="16"/>
      <c r="D45" s="17"/>
      <c r="E45" s="3">
        <v>0</v>
      </c>
      <c r="F45" s="16"/>
      <c r="G45" s="16"/>
      <c r="H45" s="16"/>
      <c r="I45" s="16"/>
      <c r="J45" s="16"/>
      <c r="K45" s="7">
        <f>G45*'לשימוש פנימי'!$C$22+H45*'לשימוש פנימי'!$C$23+I45*'לשימוש פנימי'!$C$24+J45*'לשימוש פנימי'!$C$24+F45*'לשימוש פנימי'!$C$25</f>
        <v>0</v>
      </c>
      <c r="L45" s="22"/>
    </row>
    <row r="46" spans="1:12">
      <c r="A46" s="6">
        <v>39</v>
      </c>
      <c r="B46" s="6"/>
      <c r="C46" s="16"/>
      <c r="D46" s="17"/>
      <c r="E46" s="3">
        <v>0</v>
      </c>
      <c r="F46" s="16"/>
      <c r="G46" s="16"/>
      <c r="H46" s="16"/>
      <c r="I46" s="16"/>
      <c r="J46" s="16"/>
      <c r="K46" s="7">
        <f>G46*'לשימוש פנימי'!$C$22+H46*'לשימוש פנימי'!$C$23+I46*'לשימוש פנימי'!$C$24+J46*'לשימוש פנימי'!$C$24+F46*'לשימוש פנימי'!$C$25</f>
        <v>0</v>
      </c>
      <c r="L46" s="22"/>
    </row>
    <row r="47" spans="1:12">
      <c r="A47" s="6">
        <v>40</v>
      </c>
      <c r="B47" s="6"/>
      <c r="C47" s="16"/>
      <c r="D47" s="17"/>
      <c r="E47" s="3">
        <v>0</v>
      </c>
      <c r="F47" s="16"/>
      <c r="G47" s="16"/>
      <c r="H47" s="16"/>
      <c r="I47" s="16"/>
      <c r="J47" s="16"/>
      <c r="K47" s="7">
        <f>G47*'לשימוש פנימי'!$C$22+H47*'לשימוש פנימי'!$C$23+I47*'לשימוש פנימי'!$C$24+J47*'לשימוש פנימי'!$C$24+F47*'לשימוש פנימי'!$C$25</f>
        <v>0</v>
      </c>
      <c r="L47" s="22"/>
    </row>
    <row r="48" spans="1:12">
      <c r="A48" s="6">
        <v>41</v>
      </c>
      <c r="B48" s="6"/>
      <c r="C48" s="16"/>
      <c r="D48" s="17"/>
      <c r="E48" s="3">
        <v>0</v>
      </c>
      <c r="F48" s="16"/>
      <c r="G48" s="16"/>
      <c r="H48" s="16"/>
      <c r="I48" s="16"/>
      <c r="J48" s="16"/>
      <c r="K48" s="7">
        <f>G48*'לשימוש פנימי'!$C$22+H48*'לשימוש פנימי'!$C$23+I48*'לשימוש פנימי'!$C$24+J48*'לשימוש פנימי'!$C$24+F48*'לשימוש פנימי'!$C$25</f>
        <v>0</v>
      </c>
      <c r="L48" s="22"/>
    </row>
    <row r="49" spans="1:12">
      <c r="A49" s="6">
        <v>42</v>
      </c>
      <c r="B49" s="6"/>
      <c r="C49" s="16"/>
      <c r="D49" s="17"/>
      <c r="E49" s="3">
        <v>0</v>
      </c>
      <c r="F49" s="16"/>
      <c r="G49" s="16"/>
      <c r="H49" s="16"/>
      <c r="I49" s="16"/>
      <c r="J49" s="16"/>
      <c r="K49" s="7"/>
      <c r="L49" s="22"/>
    </row>
    <row r="50" spans="1:12">
      <c r="A50" s="6"/>
      <c r="B50" s="6"/>
      <c r="C50" s="18"/>
      <c r="D50" s="18"/>
      <c r="E50" s="18">
        <f>SUM(E8:E48)</f>
        <v>0</v>
      </c>
      <c r="F50" s="18">
        <f>SUM(F8:F48)</f>
        <v>0</v>
      </c>
      <c r="G50" s="18">
        <f>SUM(G8:G48)</f>
        <v>0</v>
      </c>
      <c r="H50" s="18"/>
      <c r="I50" s="18">
        <f>SUM(I8:I48)</f>
        <v>0</v>
      </c>
      <c r="J50" s="18">
        <f>SUM(J8:J48)</f>
        <v>0</v>
      </c>
      <c r="K50" s="7">
        <f>SUM(K8:K48)</f>
        <v>0</v>
      </c>
      <c r="L50" s="7">
        <f>SUM(L8:L49)</f>
        <v>0</v>
      </c>
    </row>
    <row r="56" spans="1:12" ht="16.2">
      <c r="H56" s="194" t="s">
        <v>124</v>
      </c>
      <c r="I56" s="195"/>
      <c r="J56" s="196"/>
    </row>
    <row r="57" spans="1:12">
      <c r="H57" s="7" t="s">
        <v>147</v>
      </c>
      <c r="I57" s="7"/>
      <c r="J57" s="7">
        <f>K50</f>
        <v>0</v>
      </c>
    </row>
    <row r="58" spans="1:12">
      <c r="H58" s="7" t="s">
        <v>157</v>
      </c>
      <c r="I58" s="7"/>
      <c r="J58" s="7">
        <f>L50</f>
        <v>0</v>
      </c>
    </row>
    <row r="59" spans="1:12" ht="16.2">
      <c r="H59" s="19" t="s">
        <v>107</v>
      </c>
      <c r="I59" s="19"/>
      <c r="J59" s="20">
        <f>SUM(J57:J57)</f>
        <v>0</v>
      </c>
    </row>
    <row r="61" spans="1:12" ht="16.2">
      <c r="H61" s="35" t="s">
        <v>149</v>
      </c>
      <c r="I61" s="36"/>
      <c r="J61" s="37"/>
    </row>
    <row r="62" spans="1:12" ht="16.2">
      <c r="H62" s="19" t="s">
        <v>150</v>
      </c>
      <c r="I62" s="19" t="s">
        <v>151</v>
      </c>
      <c r="J62" s="20" t="s">
        <v>105</v>
      </c>
    </row>
    <row r="63" spans="1:12" ht="27.6">
      <c r="H63" s="7" t="s">
        <v>152</v>
      </c>
      <c r="I63" s="7">
        <v>1300</v>
      </c>
      <c r="J63" s="3">
        <v>1</v>
      </c>
    </row>
    <row r="64" spans="1:12" ht="27.6">
      <c r="H64" s="7" t="s">
        <v>153</v>
      </c>
      <c r="I64" s="7">
        <v>1100</v>
      </c>
      <c r="J64" s="3"/>
    </row>
    <row r="65" spans="8:10">
      <c r="H65" s="7" t="s">
        <v>148</v>
      </c>
      <c r="I65" s="7">
        <v>900</v>
      </c>
      <c r="J65" s="3"/>
    </row>
    <row r="66" spans="8:10">
      <c r="H66" s="7" t="s">
        <v>154</v>
      </c>
      <c r="I66" s="7">
        <v>500</v>
      </c>
      <c r="J66" s="3"/>
    </row>
    <row r="67" spans="8:10" ht="16.2">
      <c r="H67" s="19"/>
      <c r="I67" s="19" t="s">
        <v>107</v>
      </c>
      <c r="J67" s="20">
        <f>J63*I63+J64*I64+J65*I65+J66*I66</f>
        <v>1300</v>
      </c>
    </row>
    <row r="69" spans="8:10">
      <c r="H69" s="7" t="s">
        <v>138</v>
      </c>
      <c r="I69" s="7"/>
      <c r="J69" s="7"/>
    </row>
    <row r="70" spans="8:10">
      <c r="H70" s="7"/>
      <c r="I70" s="7"/>
      <c r="J70" s="7"/>
    </row>
    <row r="71" spans="8:10" ht="16.2">
      <c r="H71" s="19" t="s">
        <v>146</v>
      </c>
      <c r="I71" s="19"/>
      <c r="J71" s="20">
        <f>J59-J69-J70+J67</f>
        <v>1300</v>
      </c>
    </row>
  </sheetData>
  <mergeCells count="1">
    <mergeCell ref="H56:J56"/>
  </mergeCells>
  <pageMargins left="0.7" right="0.7" top="0.75" bottom="0.75" header="0" footer="0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rgb="FFFF0000"/>
  </sheetPr>
  <dimension ref="A1:H70"/>
  <sheetViews>
    <sheetView workbookViewId="0">
      <pane ySplit="1" topLeftCell="A2" activePane="bottomLeft" state="frozen"/>
      <selection pane="bottomLeft" activeCell="F22" sqref="F22"/>
    </sheetView>
  </sheetViews>
  <sheetFormatPr defaultColWidth="39" defaultRowHeight="13.2"/>
  <cols>
    <col min="1" max="2" width="7.296875" style="81" bestFit="1" customWidth="1"/>
    <col min="3" max="3" width="14.59765625" style="81" bestFit="1" customWidth="1"/>
    <col min="4" max="4" width="31.296875" style="81" bestFit="1" customWidth="1"/>
    <col min="5" max="5" width="11.69921875" style="81" bestFit="1" customWidth="1"/>
    <col min="6" max="6" width="10.69921875" style="81" bestFit="1" customWidth="1"/>
    <col min="7" max="7" width="9.8984375" style="81" bestFit="1" customWidth="1"/>
    <col min="8" max="8" width="12.09765625" style="81" bestFit="1" customWidth="1"/>
    <col min="9" max="16384" width="39" style="81"/>
  </cols>
  <sheetData>
    <row r="1" spans="1:8" ht="16.2">
      <c r="A1" s="83" t="s">
        <v>59</v>
      </c>
      <c r="B1" s="83"/>
      <c r="C1" s="83" t="s">
        <v>235</v>
      </c>
      <c r="D1" s="83" t="s">
        <v>237</v>
      </c>
      <c r="E1" s="83" t="s">
        <v>236</v>
      </c>
      <c r="F1" s="79" t="s">
        <v>144</v>
      </c>
      <c r="G1" s="80" t="s">
        <v>145</v>
      </c>
      <c r="H1" s="78" t="s">
        <v>155</v>
      </c>
    </row>
    <row r="2" spans="1:8" ht="16.2">
      <c r="A2" s="84">
        <v>1</v>
      </c>
      <c r="B2" s="84" t="s">
        <v>271</v>
      </c>
      <c r="C2" s="84" t="s">
        <v>238</v>
      </c>
      <c r="D2" s="84" t="str">
        <f>תפריט!A7</f>
        <v>לחמניות רגילות</v>
      </c>
      <c r="E2" s="84">
        <f>תפריט!B7</f>
        <v>71</v>
      </c>
      <c r="F2" s="79" t="s">
        <v>270</v>
      </c>
      <c r="G2" s="80" t="s">
        <v>269</v>
      </c>
      <c r="H2" s="78" t="s">
        <v>268</v>
      </c>
    </row>
    <row r="3" spans="1:8" ht="16.2">
      <c r="A3" s="84">
        <v>2</v>
      </c>
      <c r="B3" s="84" t="s">
        <v>271</v>
      </c>
      <c r="C3" s="84" t="s">
        <v>238</v>
      </c>
      <c r="D3" s="84">
        <f>תפריט!A8</f>
        <v>0</v>
      </c>
      <c r="E3" s="84">
        <f>תפריט!B8</f>
        <v>0</v>
      </c>
      <c r="F3" s="82"/>
      <c r="G3" s="82"/>
      <c r="H3" s="82"/>
    </row>
    <row r="4" spans="1:8" ht="16.2">
      <c r="A4" s="84">
        <v>3</v>
      </c>
      <c r="B4" s="84" t="s">
        <v>271</v>
      </c>
      <c r="C4" s="84" t="s">
        <v>164</v>
      </c>
      <c r="D4" s="84" t="str">
        <f>תפריט!A21</f>
        <v>חומוס</v>
      </c>
      <c r="E4" s="84">
        <f>תפריט!B21</f>
        <v>71</v>
      </c>
      <c r="F4" s="82"/>
      <c r="G4" s="82"/>
      <c r="H4" s="82"/>
    </row>
    <row r="5" spans="1:8" ht="16.2">
      <c r="A5" s="84">
        <v>4</v>
      </c>
      <c r="B5" s="84" t="s">
        <v>271</v>
      </c>
      <c r="C5" s="84" t="s">
        <v>164</v>
      </c>
      <c r="D5" s="84" t="str">
        <f>תפריט!A22</f>
        <v xml:space="preserve"> טחינה לבנה</v>
      </c>
      <c r="E5" s="84" t="e">
        <f>תפריט!#REF!</f>
        <v>#REF!</v>
      </c>
      <c r="F5" s="82"/>
      <c r="G5" s="82"/>
      <c r="H5" s="82"/>
    </row>
    <row r="6" spans="1:8" ht="16.2">
      <c r="A6" s="84">
        <v>5</v>
      </c>
      <c r="B6" s="84" t="s">
        <v>271</v>
      </c>
      <c r="C6" s="84" t="s">
        <v>164</v>
      </c>
      <c r="D6" s="84" t="str">
        <f>תפריט!A23</f>
        <v>מטבוחה</v>
      </c>
      <c r="E6" s="84">
        <f>תפריט!B23</f>
        <v>71</v>
      </c>
      <c r="F6" s="82"/>
      <c r="G6" s="82"/>
      <c r="H6" s="82"/>
    </row>
    <row r="7" spans="1:8" ht="16.2">
      <c r="A7" s="84">
        <v>6</v>
      </c>
      <c r="B7" s="84" t="s">
        <v>271</v>
      </c>
      <c r="C7" s="84" t="s">
        <v>164</v>
      </c>
      <c r="D7" s="84" t="str">
        <f>תפריט!A24</f>
        <v>סלט חצילי הבית</v>
      </c>
      <c r="E7" s="84">
        <f>תפריט!B22</f>
        <v>71</v>
      </c>
      <c r="F7" s="82"/>
      <c r="G7" s="82"/>
      <c r="H7" s="82"/>
    </row>
    <row r="8" spans="1:8" ht="16.2">
      <c r="A8" s="84">
        <v>7</v>
      </c>
      <c r="B8" s="84" t="s">
        <v>271</v>
      </c>
      <c r="C8" s="84" t="s">
        <v>164</v>
      </c>
      <c r="D8" s="84" t="str">
        <f>תפריט!A25</f>
        <v>סלק אדום חי עם חמוציות, אגוזי מלך, וסלרי- ברוטב אסיאתי מתוק</v>
      </c>
      <c r="E8" s="84">
        <f>תפריט!B25</f>
        <v>71</v>
      </c>
      <c r="F8" s="82"/>
      <c r="G8" s="82"/>
      <c r="H8" s="82"/>
    </row>
    <row r="9" spans="1:8" ht="16.2">
      <c r="A9" s="84">
        <v>8</v>
      </c>
      <c r="B9" s="84" t="s">
        <v>271</v>
      </c>
      <c r="C9" s="84" t="s">
        <v>164</v>
      </c>
      <c r="D9" s="84" t="str">
        <f>תפריט!A26</f>
        <v>סלט חסה עם שרי ברוטב שום ▪</v>
      </c>
      <c r="E9" s="84">
        <f>תפריט!B26</f>
        <v>71</v>
      </c>
      <c r="F9" s="82"/>
      <c r="G9" s="82"/>
      <c r="H9" s="82"/>
    </row>
    <row r="10" spans="1:8" ht="16.2">
      <c r="A10" s="84">
        <v>9</v>
      </c>
      <c r="B10" s="84" t="s">
        <v>271</v>
      </c>
      <c r="C10" s="84" t="s">
        <v>164</v>
      </c>
      <c r="D10" s="84" t="str">
        <f>תפריט!A27</f>
        <v xml:space="preserve"> סלט כרוב עם חמוציות ואגוזים ▪</v>
      </c>
      <c r="E10" s="84">
        <f>תפריט!B27</f>
        <v>71</v>
      </c>
      <c r="F10" s="82"/>
      <c r="G10" s="82"/>
      <c r="H10" s="82"/>
    </row>
    <row r="11" spans="1:8" ht="16.2">
      <c r="A11" s="84">
        <v>10</v>
      </c>
      <c r="B11" s="84" t="s">
        <v>271</v>
      </c>
      <c r="C11" s="84" t="s">
        <v>164</v>
      </c>
      <c r="D11" s="84" t="str">
        <f>תפריט!A28</f>
        <v xml:space="preserve"> סלט גזר אסיאתי</v>
      </c>
      <c r="E11" s="84">
        <f>תפריט!B28</f>
        <v>71</v>
      </c>
      <c r="F11" s="82"/>
      <c r="G11" s="82"/>
      <c r="H11" s="82"/>
    </row>
    <row r="12" spans="1:8" ht="16.2">
      <c r="A12" s="84">
        <v>11</v>
      </c>
      <c r="B12" s="84" t="s">
        <v>271</v>
      </c>
      <c r="C12" s="84" t="s">
        <v>164</v>
      </c>
      <c r="D12" s="84" t="e">
        <f>תפריט!#REF!</f>
        <v>#REF!</v>
      </c>
      <c r="E12" s="84" t="e">
        <f>תפריט!#REF!</f>
        <v>#REF!</v>
      </c>
      <c r="F12" s="82"/>
      <c r="G12" s="82"/>
      <c r="H12" s="82"/>
    </row>
    <row r="13" spans="1:8" ht="16.2">
      <c r="A13" s="84">
        <v>12</v>
      </c>
      <c r="B13" s="84" t="s">
        <v>271</v>
      </c>
      <c r="C13" s="84" t="s">
        <v>165</v>
      </c>
      <c r="D13" s="84" t="str">
        <f>תפריט!A30</f>
        <v>סופלה</v>
      </c>
      <c r="E13" s="84">
        <f>תפריט!B30</f>
        <v>71</v>
      </c>
      <c r="F13" s="82"/>
      <c r="G13" s="82"/>
      <c r="H13" s="82"/>
    </row>
    <row r="14" spans="1:8" ht="16.2">
      <c r="A14" s="84">
        <v>13</v>
      </c>
      <c r="B14" s="84" t="s">
        <v>271</v>
      </c>
      <c r="C14" s="84" t="s">
        <v>165</v>
      </c>
      <c r="D14" s="84" t="e">
        <f>תפריט!#REF!</f>
        <v>#REF!</v>
      </c>
      <c r="E14" s="84" t="e">
        <f>תפריט!#REF!</f>
        <v>#REF!</v>
      </c>
      <c r="F14" s="82"/>
      <c r="G14" s="82"/>
      <c r="H14" s="82"/>
    </row>
    <row r="15" spans="1:8" ht="16.2">
      <c r="A15" s="84">
        <v>14</v>
      </c>
      <c r="B15" s="84" t="s">
        <v>271</v>
      </c>
      <c r="C15" s="84" t="s">
        <v>243</v>
      </c>
      <c r="D15" s="84" t="str">
        <f>תפריט!A10</f>
        <v xml:space="preserve">         דג אמנון ברוטב פיקנטי</v>
      </c>
      <c r="E15" s="84">
        <f>תפריט!B10</f>
        <v>71</v>
      </c>
      <c r="F15" s="82"/>
      <c r="G15" s="82"/>
      <c r="H15" s="82"/>
    </row>
    <row r="16" spans="1:8" ht="16.2">
      <c r="A16" s="84">
        <v>15</v>
      </c>
      <c r="B16" s="84" t="s">
        <v>271</v>
      </c>
      <c r="C16" s="84" t="s">
        <v>243</v>
      </c>
      <c r="D16" s="84" t="str">
        <f>תפריט!A11</f>
        <v>מרק הבית</v>
      </c>
      <c r="E16" s="84">
        <f>תפריט!B11</f>
        <v>35.5</v>
      </c>
      <c r="F16" s="82"/>
      <c r="G16" s="82"/>
      <c r="H16" s="82"/>
    </row>
    <row r="17" spans="1:8" ht="16.2">
      <c r="A17" s="84">
        <v>16</v>
      </c>
      <c r="B17" s="84" t="s">
        <v>271</v>
      </c>
      <c r="C17" s="84" t="s">
        <v>243</v>
      </c>
      <c r="D17" s="84" t="e">
        <f>תפריט!#REF!</f>
        <v>#REF!</v>
      </c>
      <c r="E17" s="84" t="e">
        <f>תפריט!#REF!</f>
        <v>#REF!</v>
      </c>
      <c r="F17" s="82"/>
      <c r="G17" s="82"/>
      <c r="H17" s="82"/>
    </row>
    <row r="18" spans="1:8" ht="16.2">
      <c r="A18" s="84">
        <v>17</v>
      </c>
      <c r="B18" s="84" t="s">
        <v>271</v>
      </c>
      <c r="C18" s="84" t="s">
        <v>243</v>
      </c>
      <c r="D18" s="84" t="str">
        <f>תפריט!A13</f>
        <v>קציצות בקר</v>
      </c>
      <c r="E18" s="84">
        <f>תפריט!B13</f>
        <v>46.15</v>
      </c>
      <c r="F18" s="82"/>
      <c r="G18" s="82"/>
      <c r="H18" s="82"/>
    </row>
    <row r="19" spans="1:8" ht="16.2">
      <c r="A19" s="84">
        <v>18</v>
      </c>
      <c r="B19" s="84" t="s">
        <v>271</v>
      </c>
      <c r="C19" s="84" t="s">
        <v>243</v>
      </c>
      <c r="D19" s="84" t="e">
        <f>תפריט!#REF!</f>
        <v>#REF!</v>
      </c>
      <c r="E19" s="84" t="str">
        <f>תפריט!A14</f>
        <v>ירכיים</v>
      </c>
      <c r="F19" s="82"/>
      <c r="G19" s="82"/>
      <c r="H19" s="82"/>
    </row>
    <row r="20" spans="1:8" ht="16.2">
      <c r="A20" s="84">
        <v>19</v>
      </c>
      <c r="B20" s="84" t="s">
        <v>271</v>
      </c>
      <c r="C20" s="84" t="s">
        <v>243</v>
      </c>
      <c r="D20" s="84">
        <f>תפריט!A15</f>
        <v>0</v>
      </c>
      <c r="E20" s="84">
        <f>תפריט!B15</f>
        <v>0</v>
      </c>
      <c r="F20" s="82"/>
      <c r="G20" s="82"/>
      <c r="H20" s="82"/>
    </row>
    <row r="21" spans="1:8" ht="16.2">
      <c r="A21" s="84">
        <v>20</v>
      </c>
      <c r="B21" s="84" t="s">
        <v>271</v>
      </c>
      <c r="C21" s="84" t="s">
        <v>163</v>
      </c>
      <c r="D21" s="84" t="str">
        <f>תפריט!A17</f>
        <v>אורז לבן עם צימוקים ושקדים</v>
      </c>
      <c r="E21" s="84">
        <f>תפריט!B17</f>
        <v>71</v>
      </c>
      <c r="F21" s="82"/>
      <c r="G21" s="82"/>
      <c r="H21" s="82"/>
    </row>
    <row r="22" spans="1:8" ht="16.2">
      <c r="A22" s="84">
        <v>21</v>
      </c>
      <c r="B22" s="84" t="s">
        <v>271</v>
      </c>
      <c r="C22" s="84" t="s">
        <v>163</v>
      </c>
      <c r="D22" s="84" t="str">
        <f>תפריט!A18</f>
        <v>תפוא ובטטה</v>
      </c>
      <c r="E22" s="84">
        <f>תפריט!B18</f>
        <v>71</v>
      </c>
      <c r="F22" s="82"/>
      <c r="G22" s="82"/>
      <c r="H22" s="82"/>
    </row>
    <row r="23" spans="1:8" ht="16.2">
      <c r="A23" s="84">
        <v>22</v>
      </c>
      <c r="B23" s="84" t="s">
        <v>271</v>
      </c>
      <c r="C23" s="84" t="s">
        <v>163</v>
      </c>
      <c r="D23" s="84" t="str">
        <f>תפריט!A19</f>
        <v>ירקות מוקפצים</v>
      </c>
      <c r="E23" s="84">
        <f>תפריט!B19</f>
        <v>71</v>
      </c>
      <c r="F23" s="82"/>
      <c r="G23" s="82"/>
      <c r="H23" s="82"/>
    </row>
    <row r="24" spans="1:8" ht="16.2">
      <c r="A24" s="85">
        <v>23</v>
      </c>
      <c r="B24" s="85" t="s">
        <v>273</v>
      </c>
      <c r="C24" s="85" t="s">
        <v>238</v>
      </c>
      <c r="D24" s="85" t="str">
        <f>תפריט!C7</f>
        <v>לחמניות רגילות</v>
      </c>
      <c r="E24" s="85">
        <f>תפריט!D7</f>
        <v>71</v>
      </c>
    </row>
    <row r="25" spans="1:8" ht="16.2">
      <c r="A25" s="85">
        <v>24</v>
      </c>
      <c r="B25" s="85" t="s">
        <v>273</v>
      </c>
      <c r="C25" s="85" t="s">
        <v>238</v>
      </c>
      <c r="D25" s="85">
        <f>תפריט!C8</f>
        <v>0</v>
      </c>
      <c r="E25" s="85">
        <f>תפריט!D8</f>
        <v>0</v>
      </c>
      <c r="F25" s="82"/>
      <c r="G25" s="82"/>
      <c r="H25" s="82"/>
    </row>
    <row r="26" spans="1:8" ht="16.2">
      <c r="A26" s="85">
        <v>25</v>
      </c>
      <c r="B26" s="85" t="s">
        <v>273</v>
      </c>
      <c r="C26" s="85" t="s">
        <v>164</v>
      </c>
      <c r="D26" s="85" t="str">
        <f>תפריט!C21</f>
        <v>חומוס</v>
      </c>
      <c r="E26" s="85">
        <f>תפריט!D21</f>
        <v>71</v>
      </c>
      <c r="F26" s="82"/>
      <c r="G26" s="82"/>
      <c r="H26" s="82"/>
    </row>
    <row r="27" spans="1:8" ht="16.2">
      <c r="A27" s="85">
        <v>26</v>
      </c>
      <c r="B27" s="85" t="s">
        <v>273</v>
      </c>
      <c r="C27" s="85" t="s">
        <v>164</v>
      </c>
      <c r="D27" s="85" t="str">
        <f>תפריט!C22</f>
        <v xml:space="preserve"> טחינה לבנה</v>
      </c>
      <c r="E27" s="85">
        <f>תפריט!D22</f>
        <v>71</v>
      </c>
      <c r="F27" s="82"/>
      <c r="G27" s="82"/>
      <c r="H27" s="82"/>
    </row>
    <row r="28" spans="1:8" ht="16.2">
      <c r="A28" s="85">
        <v>27</v>
      </c>
      <c r="B28" s="85" t="s">
        <v>273</v>
      </c>
      <c r="C28" s="85" t="s">
        <v>164</v>
      </c>
      <c r="D28" s="85" t="str">
        <f>תפריט!C23</f>
        <v xml:space="preserve"> מטבוחה</v>
      </c>
      <c r="E28" s="85">
        <f>תפריט!D23</f>
        <v>71</v>
      </c>
      <c r="F28" s="82"/>
      <c r="G28" s="82"/>
      <c r="H28" s="82"/>
    </row>
    <row r="29" spans="1:8" ht="16.2">
      <c r="A29" s="85">
        <v>28</v>
      </c>
      <c r="B29" s="85" t="s">
        <v>273</v>
      </c>
      <c r="C29" s="85" t="s">
        <v>164</v>
      </c>
      <c r="D29" s="85" t="str">
        <f>תפריט!C24</f>
        <v xml:space="preserve"> חציל קלוי על האש בטחינה וסילאן</v>
      </c>
      <c r="E29" s="85">
        <f>תפריט!D24</f>
        <v>71</v>
      </c>
      <c r="F29" s="82"/>
      <c r="G29" s="82"/>
      <c r="H29" s="82"/>
    </row>
    <row r="30" spans="1:8" ht="16.2">
      <c r="A30" s="85">
        <v>29</v>
      </c>
      <c r="B30" s="85" t="s">
        <v>273</v>
      </c>
      <c r="C30" s="85" t="s">
        <v>164</v>
      </c>
      <c r="D30" s="85" t="str">
        <f>תפריט!C25</f>
        <v>חמוצי הבית</v>
      </c>
      <c r="E30" s="85">
        <f>תפריט!D25</f>
        <v>71</v>
      </c>
      <c r="F30" s="82"/>
      <c r="G30" s="82"/>
      <c r="H30" s="82"/>
    </row>
    <row r="31" spans="1:8" ht="16.2">
      <c r="A31" s="85">
        <v>30</v>
      </c>
      <c r="B31" s="85" t="s">
        <v>273</v>
      </c>
      <c r="C31" s="85" t="s">
        <v>164</v>
      </c>
      <c r="D31" s="85" t="str">
        <f>תפריט!C26</f>
        <v>ישראלי טרי</v>
      </c>
      <c r="E31" s="85">
        <f>תפריט!D26</f>
        <v>71</v>
      </c>
      <c r="F31" s="82"/>
      <c r="G31" s="82"/>
      <c r="H31" s="82"/>
    </row>
    <row r="32" spans="1:8" ht="16.2">
      <c r="A32" s="85">
        <v>31</v>
      </c>
      <c r="B32" s="85" t="s">
        <v>273</v>
      </c>
      <c r="C32" s="85" t="s">
        <v>164</v>
      </c>
      <c r="D32" s="85" t="str">
        <f>תפריט!C27</f>
        <v xml:space="preserve">חסה עם פטריות ואגוזים </v>
      </c>
      <c r="E32" s="85">
        <f>תפריט!D27</f>
        <v>71</v>
      </c>
      <c r="F32" s="82"/>
      <c r="G32" s="82"/>
      <c r="H32" s="82"/>
    </row>
    <row r="33" spans="1:8" ht="16.2">
      <c r="A33" s="86">
        <v>32</v>
      </c>
      <c r="B33" s="86" t="s">
        <v>273</v>
      </c>
      <c r="C33" s="86" t="s">
        <v>164</v>
      </c>
      <c r="D33" s="86" t="str">
        <f>תפריט!C28</f>
        <v>כרוב אסיאתי</v>
      </c>
      <c r="E33" s="86">
        <f>תפריט!D28</f>
        <v>71</v>
      </c>
      <c r="F33" s="82"/>
      <c r="G33" s="82"/>
      <c r="H33" s="82"/>
    </row>
    <row r="34" spans="1:8" ht="16.2">
      <c r="A34" s="86">
        <v>33</v>
      </c>
      <c r="B34" s="86" t="s">
        <v>273</v>
      </c>
      <c r="C34" s="86" t="s">
        <v>164</v>
      </c>
      <c r="D34" s="86" t="e">
        <f>תפריט!#REF!</f>
        <v>#REF!</v>
      </c>
      <c r="E34" s="86" t="e">
        <f>תפריט!#REF!</f>
        <v>#REF!</v>
      </c>
      <c r="F34" s="82"/>
      <c r="G34" s="82"/>
      <c r="H34" s="82"/>
    </row>
    <row r="35" spans="1:8" ht="16.2">
      <c r="A35" s="86">
        <v>34</v>
      </c>
      <c r="B35" s="86" t="s">
        <v>273</v>
      </c>
      <c r="C35" s="86" t="s">
        <v>164</v>
      </c>
      <c r="D35" s="86" t="e">
        <f>תפריט!#REF!</f>
        <v>#REF!</v>
      </c>
      <c r="E35" s="86" t="e">
        <f>תפריט!#REF!</f>
        <v>#REF!</v>
      </c>
      <c r="F35" s="82"/>
      <c r="G35" s="82"/>
      <c r="H35" s="82"/>
    </row>
    <row r="36" spans="1:8" ht="16.2">
      <c r="A36" s="85">
        <v>35</v>
      </c>
      <c r="B36" s="85" t="s">
        <v>273</v>
      </c>
      <c r="C36" s="85" t="s">
        <v>165</v>
      </c>
      <c r="D36" s="85" t="str">
        <f>תפריט!C30</f>
        <v>פירות</v>
      </c>
      <c r="E36" s="85">
        <f>תפריט!D30</f>
        <v>71</v>
      </c>
      <c r="F36" s="82"/>
      <c r="G36" s="82"/>
      <c r="H36" s="82"/>
    </row>
    <row r="37" spans="1:8" ht="16.2">
      <c r="A37" s="85">
        <v>36</v>
      </c>
      <c r="B37" s="85" t="s">
        <v>273</v>
      </c>
      <c r="C37" s="85" t="s">
        <v>165</v>
      </c>
      <c r="D37" s="85" t="e">
        <f>תפריט!#REF!</f>
        <v>#REF!</v>
      </c>
      <c r="E37" s="85" t="e">
        <f>תפריט!#REF!</f>
        <v>#REF!</v>
      </c>
      <c r="F37" s="82"/>
      <c r="G37" s="82"/>
      <c r="H37" s="82"/>
    </row>
    <row r="38" spans="1:8" ht="16.2">
      <c r="A38" s="85">
        <v>37</v>
      </c>
      <c r="B38" s="85" t="s">
        <v>273</v>
      </c>
      <c r="C38" s="85" t="s">
        <v>243</v>
      </c>
      <c r="D38" s="85" t="e">
        <f>תפריט!#REF!</f>
        <v>#REF!</v>
      </c>
      <c r="E38" s="85">
        <f>תפריט!D10</f>
        <v>71</v>
      </c>
      <c r="F38" s="82"/>
      <c r="G38" s="82"/>
      <c r="H38" s="82"/>
    </row>
    <row r="39" spans="1:8" ht="16.2">
      <c r="A39" s="85">
        <v>38</v>
      </c>
      <c r="B39" s="85" t="s">
        <v>273</v>
      </c>
      <c r="C39" s="85" t="s">
        <v>243</v>
      </c>
      <c r="D39" s="85">
        <f>תפריט!C11</f>
        <v>0</v>
      </c>
      <c r="E39" s="85">
        <f>תפריט!D11</f>
        <v>0</v>
      </c>
      <c r="F39" s="82"/>
      <c r="G39" s="82"/>
      <c r="H39" s="82"/>
    </row>
    <row r="40" spans="1:8" ht="16.2">
      <c r="A40" s="85">
        <v>39</v>
      </c>
      <c r="B40" s="85" t="s">
        <v>273</v>
      </c>
      <c r="C40" s="85" t="s">
        <v>243</v>
      </c>
      <c r="D40" s="85" t="e">
        <f>תפריט!#REF!</f>
        <v>#REF!</v>
      </c>
      <c r="E40" s="85" t="e">
        <f>תפריט!#REF!</f>
        <v>#REF!</v>
      </c>
      <c r="F40" s="82"/>
      <c r="G40" s="82"/>
      <c r="H40" s="82"/>
    </row>
    <row r="41" spans="1:8" ht="16.2">
      <c r="A41" s="85">
        <v>40</v>
      </c>
      <c r="B41" s="85" t="s">
        <v>273</v>
      </c>
      <c r="C41" s="85" t="s">
        <v>243</v>
      </c>
      <c r="D41" s="85" t="str">
        <f>תפריט!C13</f>
        <v xml:space="preserve">חמין בשרי </v>
      </c>
      <c r="E41" s="85">
        <f>תפריט!D13</f>
        <v>71</v>
      </c>
      <c r="F41" s="82"/>
      <c r="G41" s="82"/>
      <c r="H41" s="82"/>
    </row>
    <row r="42" spans="1:8" ht="16.2">
      <c r="A42" s="85">
        <v>41</v>
      </c>
      <c r="B42" s="85" t="s">
        <v>273</v>
      </c>
      <c r="C42" s="85" t="s">
        <v>243</v>
      </c>
      <c r="D42" s="85" t="str">
        <f>תפריט!C14</f>
        <v>שניצלונים</v>
      </c>
      <c r="E42" s="85">
        <f>תפריט!D14</f>
        <v>71</v>
      </c>
      <c r="F42" s="82"/>
      <c r="G42" s="82"/>
      <c r="H42" s="82"/>
    </row>
    <row r="43" spans="1:8" ht="16.2">
      <c r="A43" s="85">
        <v>42</v>
      </c>
      <c r="B43" s="85" t="s">
        <v>273</v>
      </c>
      <c r="C43" s="85" t="s">
        <v>243</v>
      </c>
      <c r="D43" s="85" t="str">
        <f>תפריט!C15</f>
        <v xml:space="preserve"> שוקיים בצ'ילי</v>
      </c>
      <c r="E43" s="85">
        <f>תפריט!D15</f>
        <v>71</v>
      </c>
      <c r="F43" s="82"/>
      <c r="G43" s="82"/>
      <c r="H43" s="82"/>
    </row>
    <row r="44" spans="1:8" ht="16.2">
      <c r="A44" s="85">
        <v>43</v>
      </c>
      <c r="B44" s="85" t="s">
        <v>273</v>
      </c>
      <c r="C44" s="85" t="s">
        <v>163</v>
      </c>
      <c r="D44" s="85" t="str">
        <f>תפריט!C17</f>
        <v xml:space="preserve"> שעועית מוקפצת עם פטריות ופלפלים</v>
      </c>
      <c r="E44" s="85">
        <f>תפריט!D17</f>
        <v>71</v>
      </c>
      <c r="F44" s="82"/>
      <c r="G44" s="82"/>
      <c r="H44" s="82"/>
    </row>
    <row r="45" spans="1:8" ht="16.2">
      <c r="A45" s="85">
        <v>44</v>
      </c>
      <c r="B45" s="85" t="s">
        <v>273</v>
      </c>
      <c r="C45" s="85" t="s">
        <v>163</v>
      </c>
      <c r="D45" s="85" t="str">
        <f>תפריט!C18</f>
        <v xml:space="preserve"> אורז לבן עם צימוקים ושקדים</v>
      </c>
      <c r="E45" s="85">
        <f>תפריט!D18</f>
        <v>71</v>
      </c>
      <c r="F45" s="82"/>
      <c r="G45" s="82"/>
      <c r="H45" s="82"/>
    </row>
    <row r="46" spans="1:8" ht="16.2">
      <c r="A46" s="85">
        <v>45</v>
      </c>
      <c r="B46" s="85" t="s">
        <v>273</v>
      </c>
      <c r="C46" s="85" t="s">
        <v>163</v>
      </c>
      <c r="D46" s="85">
        <f>תפריט!C19</f>
        <v>0</v>
      </c>
      <c r="E46" s="85">
        <f>תפריט!D19</f>
        <v>0</v>
      </c>
      <c r="F46" s="82"/>
      <c r="G46" s="82"/>
      <c r="H46" s="82"/>
    </row>
    <row r="47" spans="1:8" ht="16.2">
      <c r="A47" s="87">
        <v>46</v>
      </c>
      <c r="B47" s="87" t="s">
        <v>272</v>
      </c>
      <c r="C47" s="87" t="s">
        <v>238</v>
      </c>
      <c r="D47" s="87" t="str">
        <f>תפריט!E7</f>
        <v>לחמניות רגילות</v>
      </c>
      <c r="E47" s="87">
        <f>תפריט!F7</f>
        <v>71</v>
      </c>
      <c r="F47" s="82"/>
      <c r="G47" s="82"/>
      <c r="H47" s="82"/>
    </row>
    <row r="48" spans="1:8" ht="16.2">
      <c r="A48" s="87">
        <v>47</v>
      </c>
      <c r="B48" s="87" t="s">
        <v>272</v>
      </c>
      <c r="C48" s="87" t="s">
        <v>238</v>
      </c>
      <c r="D48" s="87">
        <f>תפריט!E8</f>
        <v>0</v>
      </c>
      <c r="E48" s="87">
        <f>תפריט!F8</f>
        <v>0</v>
      </c>
      <c r="F48" s="82"/>
      <c r="G48" s="82"/>
      <c r="H48" s="82"/>
    </row>
    <row r="49" spans="1:8" ht="16.2">
      <c r="A49" s="87">
        <v>48</v>
      </c>
      <c r="B49" s="87" t="s">
        <v>272</v>
      </c>
      <c r="C49" s="87" t="s">
        <v>164</v>
      </c>
      <c r="D49" s="87" t="str">
        <f>תפריט!E21</f>
        <v>חומוס ישראלי</v>
      </c>
      <c r="E49" s="87">
        <f>תפריט!F21</f>
        <v>71</v>
      </c>
      <c r="F49" s="82"/>
      <c r="G49" s="82"/>
      <c r="H49" s="82"/>
    </row>
    <row r="50" spans="1:8" ht="16.2">
      <c r="A50" s="87">
        <v>49</v>
      </c>
      <c r="B50" s="87" t="s">
        <v>272</v>
      </c>
      <c r="C50" s="87" t="s">
        <v>164</v>
      </c>
      <c r="D50" s="87" t="str">
        <f>תפריט!E22</f>
        <v>טחינה לבנה</v>
      </c>
      <c r="E50" s="87">
        <f>תפריט!F22</f>
        <v>71</v>
      </c>
      <c r="F50" s="82"/>
      <c r="G50" s="82"/>
      <c r="H50" s="82"/>
    </row>
    <row r="51" spans="1:8" ht="16.2">
      <c r="A51" s="87">
        <v>50</v>
      </c>
      <c r="B51" s="87" t="s">
        <v>272</v>
      </c>
      <c r="C51" s="87" t="s">
        <v>164</v>
      </c>
      <c r="D51" s="87" t="str">
        <f>תפריט!E23</f>
        <v>סלט חסה ושרי ברוטב שום</v>
      </c>
      <c r="E51" s="87">
        <f>תפריט!F23</f>
        <v>71</v>
      </c>
      <c r="F51" s="82"/>
      <c r="G51" s="82"/>
      <c r="H51" s="82"/>
    </row>
    <row r="52" spans="1:8" ht="16.2">
      <c r="A52" s="87">
        <v>51</v>
      </c>
      <c r="B52" s="87" t="s">
        <v>272</v>
      </c>
      <c r="C52" s="87" t="s">
        <v>164</v>
      </c>
      <c r="D52" s="87" t="str">
        <f>תפריט!E24</f>
        <v>סלט ישראלי טרי</v>
      </c>
      <c r="E52" s="87">
        <f>תפריט!F24</f>
        <v>71</v>
      </c>
      <c r="F52" s="82"/>
      <c r="G52" s="82"/>
      <c r="H52" s="82"/>
    </row>
    <row r="53" spans="1:8" ht="16.2">
      <c r="A53" s="87">
        <v>52</v>
      </c>
      <c r="B53" s="87" t="s">
        <v>272</v>
      </c>
      <c r="C53" s="87" t="s">
        <v>164</v>
      </c>
      <c r="D53" s="87" t="str">
        <f>תפריט!E25</f>
        <v>סלט כרוב עם שמן ולימון</v>
      </c>
      <c r="E53" s="87">
        <f>תפריט!F25</f>
        <v>71</v>
      </c>
      <c r="F53" s="82"/>
      <c r="G53" s="82"/>
      <c r="H53" s="82"/>
    </row>
    <row r="54" spans="1:8" ht="16.2">
      <c r="A54" s="88">
        <v>53</v>
      </c>
      <c r="B54" s="88" t="s">
        <v>272</v>
      </c>
      <c r="C54" s="88" t="s">
        <v>164</v>
      </c>
      <c r="D54" s="88">
        <f>תפריט!E26</f>
        <v>0</v>
      </c>
      <c r="E54" s="88">
        <f>תפריט!F26</f>
        <v>0</v>
      </c>
      <c r="F54" s="82"/>
      <c r="G54" s="82"/>
      <c r="H54" s="82"/>
    </row>
    <row r="55" spans="1:8" ht="16.2">
      <c r="A55" s="88">
        <v>54</v>
      </c>
      <c r="B55" s="88" t="s">
        <v>272</v>
      </c>
      <c r="C55" s="88" t="s">
        <v>164</v>
      </c>
      <c r="D55" s="88">
        <f>תפריט!E27</f>
        <v>0</v>
      </c>
      <c r="E55" s="88">
        <f>תפריט!F27</f>
        <v>0</v>
      </c>
      <c r="F55" s="82"/>
      <c r="G55" s="82"/>
      <c r="H55" s="82"/>
    </row>
    <row r="56" spans="1:8" ht="16.2">
      <c r="A56" s="88">
        <v>55</v>
      </c>
      <c r="B56" s="88" t="s">
        <v>272</v>
      </c>
      <c r="C56" s="88" t="s">
        <v>164</v>
      </c>
      <c r="D56" s="88">
        <f>תפריט!E28</f>
        <v>0</v>
      </c>
      <c r="E56" s="88">
        <f>תפריט!F28</f>
        <v>0</v>
      </c>
      <c r="F56" s="82"/>
      <c r="G56" s="82"/>
      <c r="H56" s="82"/>
    </row>
    <row r="57" spans="1:8" ht="16.2">
      <c r="A57" s="87">
        <v>56</v>
      </c>
      <c r="B57" s="87" t="s">
        <v>272</v>
      </c>
      <c r="C57" s="87" t="s">
        <v>164</v>
      </c>
      <c r="D57" s="87" t="e">
        <f>תפריט!#REF!</f>
        <v>#REF!</v>
      </c>
      <c r="E57" s="87" t="e">
        <f>תפריט!#REF!</f>
        <v>#REF!</v>
      </c>
      <c r="F57" s="82"/>
      <c r="G57" s="82"/>
      <c r="H57" s="82"/>
    </row>
    <row r="58" spans="1:8" ht="16.2">
      <c r="A58" s="87">
        <v>57</v>
      </c>
      <c r="B58" s="87" t="s">
        <v>272</v>
      </c>
      <c r="C58" s="87" t="s">
        <v>164</v>
      </c>
      <c r="D58" s="87" t="e">
        <f>תפריט!#REF!</f>
        <v>#REF!</v>
      </c>
      <c r="E58" s="87" t="e">
        <f>תפריט!#REF!</f>
        <v>#REF!</v>
      </c>
      <c r="F58" s="82"/>
      <c r="G58" s="82"/>
      <c r="H58" s="82"/>
    </row>
    <row r="59" spans="1:8" ht="16.2">
      <c r="A59" s="87">
        <v>58</v>
      </c>
      <c r="B59" s="87" t="s">
        <v>272</v>
      </c>
      <c r="C59" s="87" t="s">
        <v>164</v>
      </c>
      <c r="D59" s="87" t="str">
        <f>תפריט!E17</f>
        <v>סלט טונה עם תירס גמבה ומלפפון חמוץ</v>
      </c>
      <c r="E59" s="87">
        <f>תפריט!F17</f>
        <v>71</v>
      </c>
      <c r="F59" s="82"/>
      <c r="G59" s="82"/>
      <c r="H59" s="82"/>
    </row>
    <row r="60" spans="1:8" ht="16.2">
      <c r="A60" s="87">
        <v>59</v>
      </c>
      <c r="B60" s="87" t="s">
        <v>272</v>
      </c>
      <c r="C60" s="87" t="s">
        <v>164</v>
      </c>
      <c r="D60" s="87" t="str">
        <f>תפריט!E18</f>
        <v>פלטת ירקות</v>
      </c>
      <c r="E60" s="87">
        <f>תפריט!F18</f>
        <v>71</v>
      </c>
      <c r="F60" s="82"/>
      <c r="G60" s="82"/>
      <c r="H60" s="82"/>
    </row>
    <row r="61" spans="1:8" ht="16.2">
      <c r="A61" s="87">
        <v>60</v>
      </c>
      <c r="B61" s="87" t="s">
        <v>272</v>
      </c>
      <c r="C61" s="87" t="s">
        <v>165</v>
      </c>
      <c r="D61" s="87" t="str">
        <f>תפריט!E30</f>
        <v xml:space="preserve">פירות ועוגות </v>
      </c>
      <c r="E61" s="87">
        <f>תפריט!F30</f>
        <v>71</v>
      </c>
      <c r="F61" s="82"/>
      <c r="G61" s="82"/>
      <c r="H61" s="82"/>
    </row>
    <row r="62" spans="1:8" ht="16.2">
      <c r="A62" s="87">
        <v>61</v>
      </c>
      <c r="B62" s="87" t="s">
        <v>272</v>
      </c>
      <c r="C62" s="87" t="s">
        <v>165</v>
      </c>
      <c r="D62" s="87" t="e">
        <f>תפריט!#REF!</f>
        <v>#REF!</v>
      </c>
      <c r="E62" s="87" t="e">
        <f>תפריט!#REF!</f>
        <v>#REF!</v>
      </c>
      <c r="F62" s="82"/>
      <c r="G62" s="82"/>
      <c r="H62" s="82"/>
    </row>
    <row r="63" spans="1:8" ht="16.2">
      <c r="A63" s="87">
        <v>62</v>
      </c>
      <c r="B63" s="87" t="s">
        <v>272</v>
      </c>
      <c r="C63" s="87" t="s">
        <v>163</v>
      </c>
      <c r="D63" s="87" t="str">
        <f>תפריט!E10</f>
        <v>שקשוקה פיקנטית</v>
      </c>
      <c r="E63" s="87">
        <f>תפריט!F10</f>
        <v>71</v>
      </c>
      <c r="F63" s="82"/>
      <c r="G63" s="82"/>
      <c r="H63" s="82"/>
    </row>
    <row r="64" spans="1:8" ht="16.2">
      <c r="A64" s="87">
        <v>63</v>
      </c>
      <c r="B64" s="87" t="s">
        <v>272</v>
      </c>
      <c r="C64" s="87" t="s">
        <v>163</v>
      </c>
      <c r="D64" s="87" t="str">
        <f>תפריט!E11</f>
        <v xml:space="preserve">דג מושט בעשבי תיבול </v>
      </c>
      <c r="E64" s="87">
        <f>תפריט!F11</f>
        <v>71</v>
      </c>
      <c r="F64" s="82"/>
      <c r="G64" s="82"/>
      <c r="H64" s="82"/>
    </row>
    <row r="65" spans="1:8" ht="16.2">
      <c r="A65" s="87">
        <v>64</v>
      </c>
      <c r="B65" s="87" t="s">
        <v>272</v>
      </c>
      <c r="C65" s="87" t="s">
        <v>163</v>
      </c>
      <c r="D65" s="87" t="e">
        <f>תפריט!#REF!</f>
        <v>#REF!</v>
      </c>
      <c r="E65" s="87" t="e">
        <f>תפריט!#REF!</f>
        <v>#REF!</v>
      </c>
      <c r="F65" s="82"/>
      <c r="G65" s="82"/>
      <c r="H65" s="82"/>
    </row>
    <row r="66" spans="1:8" ht="16.2">
      <c r="A66" s="87">
        <v>65</v>
      </c>
      <c r="B66" s="87" t="s">
        <v>272</v>
      </c>
      <c r="C66" s="87" t="s">
        <v>163</v>
      </c>
      <c r="D66" s="87" t="str">
        <f>תפריט!E12</f>
        <v>בורקס</v>
      </c>
      <c r="E66" s="87">
        <f>תפריט!F12</f>
        <v>71</v>
      </c>
      <c r="F66" s="82"/>
      <c r="G66" s="82"/>
      <c r="H66" s="82"/>
    </row>
    <row r="67" spans="1:8" ht="16.2">
      <c r="A67" s="87">
        <v>66</v>
      </c>
      <c r="B67" s="87" t="s">
        <v>272</v>
      </c>
      <c r="C67" s="87" t="s">
        <v>163</v>
      </c>
      <c r="D67" s="87">
        <f>תפריט!E13</f>
        <v>0</v>
      </c>
      <c r="E67" s="87">
        <f>תפריט!F13</f>
        <v>0</v>
      </c>
      <c r="F67" s="82"/>
      <c r="G67" s="82"/>
      <c r="H67" s="82"/>
    </row>
    <row r="68" spans="1:8" ht="16.2">
      <c r="A68" s="87">
        <v>67</v>
      </c>
      <c r="B68" s="87" t="s">
        <v>272</v>
      </c>
      <c r="C68" s="87" t="s">
        <v>163</v>
      </c>
      <c r="D68" s="87">
        <f>תפריט!E14</f>
        <v>0</v>
      </c>
      <c r="E68" s="87">
        <f>תפריט!F14</f>
        <v>0</v>
      </c>
      <c r="F68" s="82"/>
      <c r="G68" s="82"/>
      <c r="H68" s="82"/>
    </row>
    <row r="69" spans="1:8" ht="16.2">
      <c r="A69" s="87">
        <v>68</v>
      </c>
      <c r="B69" s="87" t="s">
        <v>272</v>
      </c>
      <c r="C69" s="87" t="s">
        <v>163</v>
      </c>
      <c r="D69" s="87">
        <f>תפריט!E15</f>
        <v>0</v>
      </c>
      <c r="E69" s="87">
        <f>תפריט!F15</f>
        <v>0</v>
      </c>
      <c r="F69" s="82"/>
      <c r="G69" s="82"/>
      <c r="H69" s="82"/>
    </row>
    <row r="70" spans="1:8" ht="16.2">
      <c r="A70" s="87">
        <v>69</v>
      </c>
      <c r="B70" s="87" t="s">
        <v>272</v>
      </c>
      <c r="C70" s="87" t="s">
        <v>163</v>
      </c>
      <c r="D70" s="87" t="str">
        <f>תפריט!E16</f>
        <v xml:space="preserve">ממרחים </v>
      </c>
      <c r="E70" s="87">
        <f>תפריט!F16</f>
        <v>71</v>
      </c>
      <c r="F70" s="82"/>
      <c r="G70" s="82"/>
      <c r="H70" s="82"/>
    </row>
  </sheetData>
  <sheetProtection formatCells="0" formatColumns="0" formatRows="0" insertColumns="0" insertRows="0" insertHyperlinks="0" deleteColumns="0" deleteRows="0" selectLockedCells="1"/>
  <autoFilter ref="A1:E70" xr:uid="{00000000-0009-0000-0000-000005000000}">
    <sortState xmlns:xlrd2="http://schemas.microsoft.com/office/spreadsheetml/2017/richdata2" ref="A2:E71">
      <sortCondition ref="A1:A71"/>
    </sortState>
  </autoFilter>
  <dataValidations count="1">
    <dataValidation errorStyle="warning" allowBlank="1" showInputMessage="1" showErrorMessage="1" sqref="C5:E7 C4:D4 C2:E3 C53:D58 C52 C68:C69 C59:C62 C8:D51" xr:uid="{00000000-0002-0000-0500-000000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I24"/>
  <sheetViews>
    <sheetView rightToLeft="1" workbookViewId="0">
      <selection activeCell="F4" sqref="F4"/>
    </sheetView>
  </sheetViews>
  <sheetFormatPr defaultRowHeight="13.8"/>
  <cols>
    <col min="1" max="1" width="23.59765625" bestFit="1" customWidth="1"/>
    <col min="2" max="2" width="28.09765625" bestFit="1" customWidth="1"/>
    <col min="3" max="3" width="38" bestFit="1" customWidth="1"/>
    <col min="4" max="4" width="20.59765625" bestFit="1" customWidth="1"/>
    <col min="5" max="5" width="18.69921875" bestFit="1" customWidth="1"/>
    <col min="6" max="6" width="15.5" bestFit="1" customWidth="1"/>
    <col min="7" max="7" width="20.3984375" bestFit="1" customWidth="1"/>
    <col min="8" max="8" width="7.5" bestFit="1" customWidth="1"/>
  </cols>
  <sheetData>
    <row r="1" spans="1:9" ht="14.4">
      <c r="A1" s="28" t="s">
        <v>178</v>
      </c>
      <c r="B1" s="28" t="s">
        <v>166</v>
      </c>
      <c r="C1" s="28" t="s">
        <v>167</v>
      </c>
      <c r="D1" s="28" t="s">
        <v>168</v>
      </c>
      <c r="E1" s="28" t="s">
        <v>169</v>
      </c>
      <c r="F1" s="28" t="s">
        <v>170</v>
      </c>
      <c r="G1" s="28" t="s">
        <v>242</v>
      </c>
      <c r="H1" s="28" t="s">
        <v>171</v>
      </c>
      <c r="I1" s="28"/>
    </row>
    <row r="2" spans="1:9" ht="15.6">
      <c r="A2" s="52" t="s">
        <v>180</v>
      </c>
      <c r="B2" s="52" t="s">
        <v>228</v>
      </c>
      <c r="C2" s="52" t="s">
        <v>181</v>
      </c>
      <c r="D2" s="52" t="s">
        <v>182</v>
      </c>
      <c r="E2" s="52" t="s">
        <v>172</v>
      </c>
      <c r="F2" s="53" t="s">
        <v>175</v>
      </c>
      <c r="G2" s="53" t="s">
        <v>183</v>
      </c>
      <c r="H2" s="29" t="s">
        <v>173</v>
      </c>
      <c r="I2" s="29"/>
    </row>
    <row r="3" spans="1:9" ht="15.6">
      <c r="A3" s="52" t="s">
        <v>252</v>
      </c>
      <c r="B3" s="52" t="s">
        <v>227</v>
      </c>
      <c r="C3" s="52" t="s">
        <v>184</v>
      </c>
      <c r="D3" s="52" t="s">
        <v>244</v>
      </c>
      <c r="E3" s="52" t="s">
        <v>185</v>
      </c>
      <c r="F3" s="53" t="s">
        <v>234</v>
      </c>
      <c r="G3" s="53" t="s">
        <v>245</v>
      </c>
      <c r="H3" s="29" t="s">
        <v>174</v>
      </c>
      <c r="I3" s="29"/>
    </row>
    <row r="4" spans="1:9" ht="15.6">
      <c r="A4" s="52" t="s">
        <v>186</v>
      </c>
      <c r="B4" s="52" t="s">
        <v>229</v>
      </c>
      <c r="C4" s="52" t="s">
        <v>187</v>
      </c>
      <c r="D4" s="52" t="s">
        <v>188</v>
      </c>
      <c r="E4" s="52" t="s">
        <v>189</v>
      </c>
      <c r="F4" s="53" t="s">
        <v>177</v>
      </c>
      <c r="G4" s="53" t="s">
        <v>190</v>
      </c>
      <c r="H4" s="29" t="s">
        <v>176</v>
      </c>
      <c r="I4" s="29"/>
    </row>
    <row r="5" spans="1:9" ht="15.6">
      <c r="A5" s="52" t="s">
        <v>191</v>
      </c>
      <c r="B5" s="52" t="s">
        <v>230</v>
      </c>
      <c r="C5" s="52" t="s">
        <v>193</v>
      </c>
      <c r="D5" s="52" t="s">
        <v>194</v>
      </c>
      <c r="E5" s="52" t="s">
        <v>195</v>
      </c>
      <c r="F5" s="53" t="s">
        <v>294</v>
      </c>
      <c r="G5" s="53" t="s">
        <v>196</v>
      </c>
      <c r="H5" s="29"/>
      <c r="I5" s="29"/>
    </row>
    <row r="6" spans="1:9" ht="15.6">
      <c r="A6" s="52" t="s">
        <v>202</v>
      </c>
      <c r="B6" s="52" t="s">
        <v>231</v>
      </c>
      <c r="C6" s="52" t="s">
        <v>198</v>
      </c>
      <c r="D6" s="52" t="s">
        <v>199</v>
      </c>
      <c r="E6" s="52" t="s">
        <v>251</v>
      </c>
      <c r="F6" s="53"/>
      <c r="G6" s="53" t="s">
        <v>226</v>
      </c>
      <c r="H6" s="29"/>
      <c r="I6" s="29"/>
    </row>
    <row r="7" spans="1:9" ht="15.6">
      <c r="A7" s="53" t="s">
        <v>207</v>
      </c>
      <c r="B7" s="52" t="s">
        <v>192</v>
      </c>
      <c r="C7" s="52" t="s">
        <v>200</v>
      </c>
      <c r="D7" s="52" t="s">
        <v>201</v>
      </c>
      <c r="E7" s="52" t="s">
        <v>249</v>
      </c>
      <c r="F7" s="29"/>
      <c r="G7" s="53" t="s">
        <v>225</v>
      </c>
      <c r="H7" s="29"/>
      <c r="I7" s="29"/>
    </row>
    <row r="8" spans="1:9" ht="15.6">
      <c r="A8" s="53" t="s">
        <v>211</v>
      </c>
      <c r="B8" s="52" t="s">
        <v>197</v>
      </c>
      <c r="C8" s="52" t="s">
        <v>204</v>
      </c>
      <c r="D8" s="52" t="s">
        <v>205</v>
      </c>
      <c r="E8" s="52" t="s">
        <v>250</v>
      </c>
      <c r="F8" s="29"/>
      <c r="G8" s="53" t="s">
        <v>206</v>
      </c>
      <c r="H8" s="29"/>
      <c r="I8" s="29"/>
    </row>
    <row r="9" spans="1:9" ht="15.6">
      <c r="A9" s="53" t="s">
        <v>214</v>
      </c>
      <c r="B9" s="52" t="s">
        <v>248</v>
      </c>
      <c r="C9" s="52" t="s">
        <v>208</v>
      </c>
      <c r="D9" s="52" t="s">
        <v>209</v>
      </c>
      <c r="E9" s="29" t="s">
        <v>232</v>
      </c>
      <c r="F9" s="29"/>
      <c r="G9" s="53" t="s">
        <v>210</v>
      </c>
      <c r="H9" s="29"/>
      <c r="I9" s="29"/>
    </row>
    <row r="10" spans="1:9" ht="15.6">
      <c r="A10" s="54"/>
      <c r="B10" s="52" t="s">
        <v>203</v>
      </c>
      <c r="C10" s="52" t="s">
        <v>212</v>
      </c>
      <c r="D10" s="53"/>
      <c r="E10" s="29"/>
      <c r="F10" s="29"/>
      <c r="G10" s="53" t="s">
        <v>213</v>
      </c>
      <c r="H10" s="29"/>
      <c r="I10" s="29"/>
    </row>
    <row r="11" spans="1:9" ht="15.6">
      <c r="A11" s="54"/>
      <c r="B11" s="52"/>
      <c r="C11" s="52" t="s">
        <v>215</v>
      </c>
      <c r="D11" s="53"/>
      <c r="E11" s="29"/>
      <c r="F11" s="29"/>
      <c r="G11" s="53" t="s">
        <v>234</v>
      </c>
      <c r="H11" s="29"/>
      <c r="I11" s="29"/>
    </row>
    <row r="12" spans="1:9" ht="15.6">
      <c r="A12" s="54"/>
      <c r="B12" s="29"/>
      <c r="C12" s="52" t="s">
        <v>216</v>
      </c>
      <c r="D12" s="53"/>
      <c r="E12" s="29"/>
      <c r="F12" s="29"/>
      <c r="G12" s="55"/>
      <c r="H12" s="29"/>
      <c r="I12" s="29"/>
    </row>
    <row r="13" spans="1:9" ht="15.6">
      <c r="A13" s="54"/>
      <c r="B13" s="29"/>
      <c r="C13" s="52" t="s">
        <v>217</v>
      </c>
      <c r="D13" s="53"/>
      <c r="E13" s="29"/>
      <c r="F13" s="29"/>
      <c r="G13" s="55"/>
      <c r="H13" s="29"/>
      <c r="I13" s="29"/>
    </row>
    <row r="14" spans="1:9" ht="14.4">
      <c r="A14" s="54"/>
      <c r="B14" s="29"/>
      <c r="C14" s="52" t="s">
        <v>218</v>
      </c>
      <c r="D14" s="29"/>
      <c r="E14" s="29"/>
      <c r="F14" s="29"/>
      <c r="G14" s="55"/>
      <c r="H14" s="29"/>
      <c r="I14" s="29"/>
    </row>
    <row r="15" spans="1:9" ht="14.4">
      <c r="A15" s="54"/>
      <c r="B15" s="29"/>
      <c r="C15" s="52" t="s">
        <v>219</v>
      </c>
      <c r="D15" s="29"/>
      <c r="E15" s="29"/>
      <c r="F15" s="29"/>
      <c r="G15" s="55"/>
      <c r="H15" s="29"/>
      <c r="I15" s="29"/>
    </row>
    <row r="16" spans="1:9" ht="14.4">
      <c r="A16" s="54"/>
      <c r="B16" s="29"/>
      <c r="C16" s="52" t="s">
        <v>220</v>
      </c>
      <c r="D16" s="29"/>
      <c r="E16" s="29"/>
      <c r="F16" s="29"/>
      <c r="G16" s="29"/>
      <c r="H16" s="29"/>
      <c r="I16" s="29"/>
    </row>
    <row r="17" spans="1:9" ht="14.4">
      <c r="A17" s="54"/>
      <c r="B17" s="29"/>
      <c r="C17" s="52" t="s">
        <v>221</v>
      </c>
      <c r="D17" s="29"/>
      <c r="E17" s="29"/>
      <c r="F17" s="29"/>
      <c r="G17" s="29"/>
      <c r="H17" s="29"/>
      <c r="I17" s="29"/>
    </row>
    <row r="18" spans="1:9" ht="14.4">
      <c r="A18" s="54"/>
      <c r="B18" s="29"/>
      <c r="C18" s="52" t="s">
        <v>222</v>
      </c>
      <c r="D18" s="29"/>
      <c r="E18" s="29"/>
      <c r="F18" s="29"/>
      <c r="G18" s="29"/>
      <c r="H18" s="29"/>
      <c r="I18" s="29"/>
    </row>
    <row r="19" spans="1:9" ht="14.4">
      <c r="A19" s="54"/>
      <c r="B19" s="29"/>
      <c r="C19" s="52" t="s">
        <v>223</v>
      </c>
      <c r="D19" s="29"/>
      <c r="E19" s="29"/>
      <c r="F19" s="29"/>
      <c r="G19" s="29"/>
      <c r="H19" s="29"/>
      <c r="I19" s="29"/>
    </row>
    <row r="20" spans="1:9" ht="14.4">
      <c r="A20" s="54"/>
      <c r="B20" s="29"/>
      <c r="C20" s="52" t="s">
        <v>224</v>
      </c>
      <c r="D20" s="29"/>
      <c r="E20" s="29"/>
      <c r="F20" s="29"/>
      <c r="G20" s="29"/>
      <c r="H20" s="29"/>
      <c r="I20" s="29"/>
    </row>
    <row r="21" spans="1:9" ht="14.4">
      <c r="B21" s="29"/>
      <c r="C21" s="24"/>
      <c r="D21" s="29"/>
      <c r="E21" s="29"/>
      <c r="F21" s="29"/>
      <c r="G21" s="29"/>
      <c r="H21" s="29"/>
      <c r="I21" s="29"/>
    </row>
    <row r="22" spans="1:9" ht="14.4">
      <c r="B22" s="29"/>
      <c r="C22" s="26"/>
      <c r="D22" s="29"/>
      <c r="E22" s="29"/>
      <c r="F22" s="29"/>
      <c r="G22" s="29"/>
      <c r="H22" s="29"/>
      <c r="I22" s="29"/>
    </row>
    <row r="23" spans="1:9" ht="14.4">
      <c r="B23" s="29"/>
      <c r="F23" s="29"/>
    </row>
    <row r="24" spans="1:9" ht="14.4">
      <c r="B24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3"/>
  <dimension ref="A1:B1000"/>
  <sheetViews>
    <sheetView workbookViewId="0"/>
  </sheetViews>
  <sheetFormatPr defaultColWidth="12.59765625" defaultRowHeight="15" customHeight="1"/>
  <cols>
    <col min="1" max="1" width="7.69921875" customWidth="1"/>
    <col min="2" max="2" width="16.59765625" customWidth="1"/>
    <col min="3" max="26" width="8.59765625" customWidth="1"/>
  </cols>
  <sheetData>
    <row r="1" spans="1:2" ht="14.25" customHeight="1">
      <c r="A1" s="1"/>
      <c r="B1" s="1" t="s">
        <v>1</v>
      </c>
    </row>
    <row r="2" spans="1:2" ht="14.25" customHeight="1">
      <c r="A2" s="2">
        <v>1</v>
      </c>
      <c r="B2" s="2" t="s">
        <v>4</v>
      </c>
    </row>
    <row r="3" spans="1:2" ht="14.25" customHeight="1">
      <c r="A3" s="2">
        <v>2</v>
      </c>
      <c r="B3" s="2" t="s">
        <v>5</v>
      </c>
    </row>
    <row r="4" spans="1:2" ht="14.25" customHeight="1">
      <c r="A4" s="2">
        <v>3</v>
      </c>
      <c r="B4" s="2" t="s">
        <v>6</v>
      </c>
    </row>
    <row r="5" spans="1:2" ht="14.25" customHeight="1">
      <c r="A5" s="2">
        <v>4</v>
      </c>
      <c r="B5" s="2" t="s">
        <v>7</v>
      </c>
    </row>
    <row r="6" spans="1:2" ht="14.25" customHeight="1">
      <c r="A6" s="2">
        <v>5</v>
      </c>
      <c r="B6" s="2" t="s">
        <v>8</v>
      </c>
    </row>
    <row r="7" spans="1:2" ht="14.25" customHeight="1">
      <c r="A7" s="2">
        <v>6</v>
      </c>
      <c r="B7" s="2" t="s">
        <v>9</v>
      </c>
    </row>
    <row r="8" spans="1:2" ht="14.25" customHeight="1">
      <c r="A8" s="2">
        <v>7</v>
      </c>
      <c r="B8" s="2" t="s">
        <v>10</v>
      </c>
    </row>
    <row r="9" spans="1:2" ht="14.25" customHeight="1">
      <c r="A9" s="2">
        <v>8</v>
      </c>
      <c r="B9" s="2" t="s">
        <v>11</v>
      </c>
    </row>
    <row r="10" spans="1:2" ht="14.25" customHeight="1">
      <c r="A10" s="2">
        <v>9</v>
      </c>
      <c r="B10" s="2" t="s">
        <v>12</v>
      </c>
    </row>
    <row r="11" spans="1:2" ht="14.25" customHeight="1">
      <c r="A11" s="2">
        <v>10</v>
      </c>
      <c r="B11" s="2" t="s">
        <v>13</v>
      </c>
    </row>
    <row r="12" spans="1:2" ht="14.25" customHeight="1">
      <c r="A12" s="2">
        <v>11</v>
      </c>
      <c r="B12" s="2" t="s">
        <v>14</v>
      </c>
    </row>
    <row r="13" spans="1:2" ht="14.25" customHeight="1">
      <c r="A13" s="2">
        <v>12</v>
      </c>
      <c r="B13" s="2" t="s">
        <v>15</v>
      </c>
    </row>
    <row r="14" spans="1:2" ht="14.25" customHeight="1">
      <c r="A14" s="2">
        <v>13</v>
      </c>
      <c r="B14" s="2" t="s">
        <v>16</v>
      </c>
    </row>
    <row r="15" spans="1:2" ht="14.25" customHeight="1">
      <c r="A15" s="2">
        <v>14</v>
      </c>
      <c r="B15" s="2" t="s">
        <v>17</v>
      </c>
    </row>
    <row r="16" spans="1:2" ht="14.25" customHeight="1">
      <c r="A16" s="2">
        <v>15</v>
      </c>
      <c r="B16" s="2" t="s">
        <v>18</v>
      </c>
    </row>
    <row r="17" spans="1:2" ht="14.25" customHeight="1">
      <c r="A17" s="2">
        <v>16</v>
      </c>
      <c r="B17" s="2" t="s">
        <v>19</v>
      </c>
    </row>
    <row r="18" spans="1:2" ht="14.25" customHeight="1">
      <c r="A18" s="2">
        <v>17</v>
      </c>
      <c r="B18" s="2" t="s">
        <v>20</v>
      </c>
    </row>
    <row r="19" spans="1:2" ht="14.25" customHeight="1">
      <c r="A19" s="2">
        <v>18</v>
      </c>
      <c r="B19" s="2" t="s">
        <v>21</v>
      </c>
    </row>
    <row r="20" spans="1:2" ht="14.25" customHeight="1">
      <c r="A20" s="2">
        <v>19</v>
      </c>
      <c r="B20" s="2" t="s">
        <v>22</v>
      </c>
    </row>
    <row r="21" spans="1:2" ht="14.25" customHeight="1">
      <c r="A21" s="2">
        <v>20</v>
      </c>
      <c r="B21" s="2" t="s">
        <v>23</v>
      </c>
    </row>
    <row r="22" spans="1:2" ht="14.25" customHeight="1">
      <c r="A22" s="2">
        <v>21</v>
      </c>
      <c r="B22" s="2" t="s">
        <v>24</v>
      </c>
    </row>
    <row r="23" spans="1:2" ht="14.25" customHeight="1">
      <c r="A23" s="2">
        <v>22</v>
      </c>
      <c r="B23" s="2" t="s">
        <v>25</v>
      </c>
    </row>
    <row r="24" spans="1:2" ht="14.25" customHeight="1">
      <c r="A24" s="2">
        <v>23</v>
      </c>
      <c r="B24" s="2" t="s">
        <v>26</v>
      </c>
    </row>
    <row r="25" spans="1:2" ht="14.25" customHeight="1">
      <c r="A25" s="2">
        <v>24</v>
      </c>
      <c r="B25" s="2" t="s">
        <v>27</v>
      </c>
    </row>
    <row r="26" spans="1:2" ht="14.25" customHeight="1">
      <c r="A26" s="2">
        <v>25</v>
      </c>
      <c r="B26" s="2" t="s">
        <v>29</v>
      </c>
    </row>
    <row r="27" spans="1:2" ht="14.25" customHeight="1">
      <c r="A27" s="2">
        <v>26</v>
      </c>
      <c r="B27" s="2" t="s">
        <v>30</v>
      </c>
    </row>
    <row r="28" spans="1:2" ht="14.25" customHeight="1">
      <c r="A28" s="2">
        <v>27</v>
      </c>
      <c r="B28" s="2" t="s">
        <v>31</v>
      </c>
    </row>
    <row r="29" spans="1:2" ht="14.25" customHeight="1">
      <c r="A29" s="2">
        <v>28</v>
      </c>
      <c r="B29" s="2" t="s">
        <v>32</v>
      </c>
    </row>
    <row r="30" spans="1:2" ht="14.25" customHeight="1">
      <c r="A30" s="2">
        <v>29</v>
      </c>
      <c r="B30" s="2" t="s">
        <v>33</v>
      </c>
    </row>
    <row r="31" spans="1:2" ht="14.25" customHeight="1">
      <c r="A31" s="2">
        <v>30</v>
      </c>
      <c r="B31" s="2" t="s">
        <v>34</v>
      </c>
    </row>
    <row r="32" spans="1:2" ht="14.25" customHeight="1">
      <c r="A32" s="2">
        <v>31</v>
      </c>
      <c r="B32" s="2" t="s">
        <v>35</v>
      </c>
    </row>
    <row r="33" spans="1:2" ht="14.25" customHeight="1">
      <c r="A33" s="2">
        <v>32</v>
      </c>
      <c r="B33" s="2" t="s">
        <v>36</v>
      </c>
    </row>
    <row r="34" spans="1:2" ht="14.25" customHeight="1">
      <c r="A34" s="2">
        <v>33</v>
      </c>
      <c r="B34" s="2" t="s">
        <v>37</v>
      </c>
    </row>
    <row r="35" spans="1:2" ht="14.25" customHeight="1">
      <c r="A35" s="2">
        <v>34</v>
      </c>
      <c r="B35" s="2" t="s">
        <v>38</v>
      </c>
    </row>
    <row r="36" spans="1:2" ht="14.25" customHeight="1">
      <c r="A36" s="2">
        <v>35</v>
      </c>
      <c r="B36" s="2" t="s">
        <v>39</v>
      </c>
    </row>
    <row r="37" spans="1:2" ht="14.25" customHeight="1">
      <c r="A37" s="2">
        <v>36</v>
      </c>
      <c r="B37" s="2" t="s">
        <v>40</v>
      </c>
    </row>
    <row r="38" spans="1:2" ht="14.25" customHeight="1">
      <c r="A38" s="2" t="s">
        <v>41</v>
      </c>
      <c r="B38" s="2" t="s">
        <v>42</v>
      </c>
    </row>
    <row r="39" spans="1:2" ht="14.25" customHeight="1">
      <c r="A39" s="2" t="s">
        <v>43</v>
      </c>
      <c r="B39" s="2" t="s">
        <v>44</v>
      </c>
    </row>
    <row r="40" spans="1:2" ht="14.25" customHeight="1">
      <c r="A40" s="2" t="s">
        <v>45</v>
      </c>
      <c r="B40" s="2" t="s">
        <v>46</v>
      </c>
    </row>
    <row r="41" spans="1:2" ht="14.25" customHeight="1">
      <c r="A41" s="2" t="s">
        <v>47</v>
      </c>
      <c r="B41" s="2" t="s">
        <v>48</v>
      </c>
    </row>
    <row r="42" spans="1:2" ht="14.25" customHeight="1">
      <c r="A42" s="2" t="s">
        <v>49</v>
      </c>
      <c r="B42" s="2" t="s">
        <v>50</v>
      </c>
    </row>
    <row r="43" spans="1:2" ht="14.25" customHeight="1">
      <c r="A43" s="2" t="s">
        <v>51</v>
      </c>
      <c r="B43" s="2" t="s">
        <v>52</v>
      </c>
    </row>
    <row r="44" spans="1:2" ht="14.25" customHeight="1">
      <c r="A44" s="2" t="s">
        <v>53</v>
      </c>
      <c r="B44" s="2" t="s">
        <v>54</v>
      </c>
    </row>
    <row r="45" spans="1:2" ht="14.25" customHeight="1">
      <c r="A45" s="2" t="s">
        <v>55</v>
      </c>
      <c r="B45" s="2" t="s">
        <v>56</v>
      </c>
    </row>
    <row r="46" spans="1:2" ht="14.25" customHeight="1">
      <c r="A46" s="2" t="s">
        <v>57</v>
      </c>
      <c r="B46" s="2" t="s">
        <v>58</v>
      </c>
    </row>
    <row r="47" spans="1:2" ht="14.25" customHeight="1">
      <c r="A47" s="2" t="s">
        <v>60</v>
      </c>
      <c r="B47" s="2" t="s">
        <v>61</v>
      </c>
    </row>
    <row r="48" spans="1:2" ht="14.25" customHeight="1">
      <c r="A48" s="2" t="s">
        <v>62</v>
      </c>
      <c r="B48" s="2" t="s">
        <v>63</v>
      </c>
    </row>
    <row r="49" spans="1:2" ht="14.25" customHeight="1">
      <c r="A49" s="2" t="s">
        <v>64</v>
      </c>
      <c r="B49" s="2" t="s">
        <v>65</v>
      </c>
    </row>
    <row r="50" spans="1:2" ht="14.25" customHeight="1">
      <c r="A50" s="2" t="s">
        <v>66</v>
      </c>
      <c r="B50" s="2" t="s">
        <v>67</v>
      </c>
    </row>
    <row r="51" spans="1:2" ht="14.25" customHeight="1">
      <c r="A51" s="2" t="s">
        <v>68</v>
      </c>
      <c r="B51" s="2" t="s">
        <v>69</v>
      </c>
    </row>
    <row r="52" spans="1:2" ht="14.25" customHeight="1">
      <c r="A52" s="2" t="s">
        <v>70</v>
      </c>
      <c r="B52" s="2" t="s">
        <v>71</v>
      </c>
    </row>
    <row r="53" spans="1:2" ht="14.25" customHeight="1">
      <c r="A53" s="2" t="s">
        <v>72</v>
      </c>
      <c r="B53" s="2" t="s">
        <v>73</v>
      </c>
    </row>
    <row r="54" spans="1:2" ht="14.25" customHeight="1">
      <c r="A54" s="2" t="s">
        <v>74</v>
      </c>
      <c r="B54" s="2" t="s">
        <v>75</v>
      </c>
    </row>
    <row r="55" spans="1:2" ht="14.25" customHeight="1">
      <c r="A55" s="2" t="s">
        <v>76</v>
      </c>
      <c r="B55" s="2" t="s">
        <v>77</v>
      </c>
    </row>
    <row r="56" spans="1:2" ht="14.25" customHeight="1">
      <c r="A56" s="2" t="s">
        <v>78</v>
      </c>
      <c r="B56" s="2" t="s">
        <v>80</v>
      </c>
    </row>
    <row r="57" spans="1:2" ht="14.25" customHeight="1">
      <c r="A57" s="2" t="s">
        <v>81</v>
      </c>
      <c r="B57" s="2" t="s">
        <v>83</v>
      </c>
    </row>
    <row r="58" spans="1:2" ht="14.25" customHeight="1">
      <c r="A58" s="2" t="s">
        <v>84</v>
      </c>
      <c r="B58" s="2" t="s">
        <v>85</v>
      </c>
    </row>
    <row r="59" spans="1:2" ht="14.25" customHeight="1">
      <c r="A59" s="2" t="s">
        <v>92</v>
      </c>
      <c r="B59" s="2" t="s">
        <v>94</v>
      </c>
    </row>
    <row r="60" spans="1:2" ht="14.25" customHeight="1">
      <c r="A60" s="2" t="s">
        <v>96</v>
      </c>
      <c r="B60" s="2" t="s">
        <v>97</v>
      </c>
    </row>
    <row r="61" spans="1:2" ht="14.25" customHeight="1">
      <c r="A61" s="2" t="s">
        <v>98</v>
      </c>
      <c r="B61" s="2" t="s">
        <v>99</v>
      </c>
    </row>
    <row r="62" spans="1:2" ht="14.25" customHeight="1"/>
    <row r="63" spans="1:2" ht="14.25" customHeight="1"/>
    <row r="64" spans="1: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4">
    <tabColor rgb="FFFF0000"/>
  </sheetPr>
  <dimension ref="A1:J1000"/>
  <sheetViews>
    <sheetView rightToLeft="1" topLeftCell="A4" zoomScale="145" zoomScaleNormal="145" workbookViewId="0">
      <selection activeCell="G17" sqref="G17"/>
    </sheetView>
  </sheetViews>
  <sheetFormatPr defaultColWidth="12.59765625" defaultRowHeight="15" customHeight="1"/>
  <cols>
    <col min="1" max="1" width="22.296875" style="90" bestFit="1" customWidth="1"/>
    <col min="2" max="2" width="5.5" style="90" bestFit="1" customWidth="1"/>
    <col min="3" max="3" width="6.8984375" style="90" bestFit="1" customWidth="1"/>
    <col min="4" max="4" width="8.09765625" style="90" bestFit="1" customWidth="1"/>
    <col min="5" max="5" width="6.5" style="90" bestFit="1" customWidth="1"/>
    <col min="6" max="6" width="8.59765625" style="90" customWidth="1"/>
    <col min="7" max="7" width="11.3984375" style="90" bestFit="1" customWidth="1"/>
    <col min="8" max="8" width="14.5" style="90" bestFit="1" customWidth="1"/>
    <col min="9" max="9" width="7.5" style="90" bestFit="1" customWidth="1"/>
    <col min="10" max="10" width="7" style="90" bestFit="1" customWidth="1"/>
    <col min="11" max="26" width="8.59765625" style="90" customWidth="1"/>
    <col min="27" max="16384" width="12.59765625" style="90"/>
  </cols>
  <sheetData>
    <row r="1" spans="1:10" ht="14.25" customHeight="1">
      <c r="A1" s="89"/>
      <c r="B1" s="89"/>
      <c r="C1" s="89"/>
      <c r="D1" s="89"/>
      <c r="E1" s="89"/>
      <c r="F1" s="89"/>
      <c r="G1" s="89"/>
      <c r="H1" s="89"/>
      <c r="I1" s="89"/>
      <c r="J1" s="89"/>
    </row>
    <row r="2" spans="1:10" ht="14.25" customHeight="1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ht="14.25" customHeight="1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0" ht="14.25" customHeight="1">
      <c r="A4" s="91" t="s">
        <v>305</v>
      </c>
      <c r="B4" s="89"/>
      <c r="D4" s="89"/>
      <c r="E4" s="89"/>
      <c r="F4" s="89"/>
      <c r="G4" s="89"/>
      <c r="H4" s="89"/>
      <c r="I4" s="89"/>
      <c r="J4" s="89"/>
    </row>
    <row r="5" spans="1:10" ht="14.25" customHeight="1">
      <c r="A5" s="89"/>
      <c r="B5" s="89"/>
      <c r="C5" s="89"/>
      <c r="D5" s="89"/>
      <c r="E5" s="89"/>
      <c r="F5" s="89"/>
      <c r="G5" s="89"/>
      <c r="H5" s="89"/>
      <c r="I5" s="89"/>
      <c r="J5" s="89"/>
    </row>
    <row r="6" spans="1:10" ht="14.25" customHeight="1">
      <c r="A6" s="89"/>
      <c r="B6" s="89"/>
      <c r="C6" s="89"/>
      <c r="D6" s="89"/>
      <c r="E6" s="89"/>
      <c r="F6" s="89"/>
      <c r="G6" s="197" t="s">
        <v>103</v>
      </c>
      <c r="H6" s="198"/>
      <c r="I6" s="198"/>
      <c r="J6" s="198"/>
    </row>
    <row r="7" spans="1:10" ht="14.25" customHeight="1">
      <c r="A7" s="92" t="s">
        <v>104</v>
      </c>
      <c r="B7" s="92" t="s">
        <v>105</v>
      </c>
      <c r="C7" s="92" t="s">
        <v>106</v>
      </c>
      <c r="D7" s="92" t="s">
        <v>107</v>
      </c>
      <c r="E7" s="92" t="s">
        <v>86</v>
      </c>
      <c r="F7" s="89"/>
      <c r="G7" s="93" t="s">
        <v>108</v>
      </c>
      <c r="H7" s="93" t="s">
        <v>109</v>
      </c>
      <c r="I7" s="93" t="s">
        <v>110</v>
      </c>
      <c r="J7" s="93" t="s">
        <v>111</v>
      </c>
    </row>
    <row r="8" spans="1:10" ht="14.25" customHeight="1">
      <c r="A8" s="94" t="s">
        <v>112</v>
      </c>
      <c r="B8" s="95">
        <f>'פנסיון מלא '!F55</f>
        <v>30</v>
      </c>
      <c r="C8" s="96">
        <f>מנסיון_מלא_זוג/2</f>
        <v>425</v>
      </c>
      <c r="D8" s="96">
        <f t="shared" ref="D8:D25" si="0">C8*B8</f>
        <v>12750</v>
      </c>
      <c r="E8" s="97"/>
      <c r="F8" s="89"/>
      <c r="G8" s="98" t="str">
        <f>'פנסיון מלא '!C10</f>
        <v>סבא וגיטל</v>
      </c>
      <c r="H8" s="98">
        <f>'פנסיון מלא '!F10+'פנסיון מלא '!G10+'פנסיון מלא '!H10+'פנסיון מלא '!I10</f>
        <v>2</v>
      </c>
      <c r="I8" s="98">
        <f>'פנסיון מלא '!E10</f>
        <v>0</v>
      </c>
      <c r="J8" s="98"/>
    </row>
    <row r="9" spans="1:10" ht="14.25" customHeight="1">
      <c r="A9" s="92" t="s">
        <v>113</v>
      </c>
      <c r="B9" s="99"/>
      <c r="C9" s="100">
        <v>850</v>
      </c>
      <c r="D9" s="100">
        <f t="shared" si="0"/>
        <v>0</v>
      </c>
      <c r="E9" s="101"/>
      <c r="F9" s="89"/>
      <c r="G9" s="98" t="str">
        <f>'פנסיון מלא '!C11</f>
        <v>בני ורונית ושירה</v>
      </c>
      <c r="H9" s="98">
        <f>'פנסיון מלא '!F11+'פנסיון מלא '!G11+'פנסיון מלא '!H11+'פנסיון מלא '!I11</f>
        <v>3</v>
      </c>
      <c r="I9" s="98">
        <f>'פנסיון מלא '!E11</f>
        <v>0</v>
      </c>
      <c r="J9" s="98"/>
    </row>
    <row r="10" spans="1:10" ht="14.25" customHeight="1">
      <c r="A10" s="92" t="s">
        <v>114</v>
      </c>
      <c r="B10" s="99">
        <f>'פנסיון מלא '!H55</f>
        <v>26</v>
      </c>
      <c r="C10" s="100">
        <v>370</v>
      </c>
      <c r="D10" s="100">
        <f t="shared" si="0"/>
        <v>9620</v>
      </c>
      <c r="E10" s="101"/>
      <c r="F10" s="89"/>
      <c r="G10" s="98" t="str">
        <f>'פנסיון מלא '!C12</f>
        <v>אסתי ושאול  רחל</v>
      </c>
      <c r="H10" s="98">
        <f>'פנסיון מלא '!F12+'פנסיון מלא '!G12+'פנסיון מלא '!H12+'פנסיון מלא '!I12</f>
        <v>3</v>
      </c>
      <c r="I10" s="98">
        <f>'פנסיון מלא '!E12</f>
        <v>0</v>
      </c>
      <c r="J10" s="98"/>
    </row>
    <row r="11" spans="1:10" ht="14.25" customHeight="1">
      <c r="A11" s="92" t="s">
        <v>115</v>
      </c>
      <c r="B11" s="99">
        <f>'פנסיון מלא '!I55</f>
        <v>15</v>
      </c>
      <c r="C11" s="100">
        <v>270</v>
      </c>
      <c r="D11" s="100">
        <f t="shared" si="0"/>
        <v>4050</v>
      </c>
      <c r="E11" s="101"/>
      <c r="F11" s="89"/>
      <c r="G11" s="98" t="str">
        <f>'פנסיון מלא '!C13</f>
        <v>חני ומאיר + 7 ילדים</v>
      </c>
      <c r="H11" s="98">
        <f>'פנסיון מלא '!F13+'פנסיון מלא '!G13+'פנסיון מלא '!H13+'פנסיון מלא '!I13</f>
        <v>9</v>
      </c>
      <c r="I11" s="98">
        <f>'פנסיון מלא '!E13</f>
        <v>0</v>
      </c>
      <c r="J11" s="98"/>
    </row>
    <row r="12" spans="1:10" ht="14.25" customHeight="1">
      <c r="A12" s="92" t="s">
        <v>116</v>
      </c>
      <c r="B12" s="99">
        <f>'פנסיון מלא '!G55</f>
        <v>0</v>
      </c>
      <c r="C12" s="100">
        <v>600</v>
      </c>
      <c r="D12" s="100">
        <f t="shared" si="0"/>
        <v>0</v>
      </c>
      <c r="E12" s="101"/>
      <c r="F12" s="89"/>
      <c r="G12" s="98" t="str">
        <f>'פנסיון מלא '!C14</f>
        <v>נתנאל ומיכל  + 7 ילדים</v>
      </c>
      <c r="H12" s="98">
        <f>'פנסיון מלא '!F14+'פנסיון מלא '!G14+'פנסיון מלא '!H14+'פנסיון מלא '!I14</f>
        <v>9</v>
      </c>
      <c r="I12" s="98">
        <f>'פנסיון מלא '!E14</f>
        <v>0</v>
      </c>
      <c r="J12" s="98"/>
    </row>
    <row r="13" spans="1:10" ht="14.25" customHeight="1">
      <c r="A13" s="92" t="s">
        <v>89</v>
      </c>
      <c r="B13" s="99">
        <f>'פנסיון מלא '!E55</f>
        <v>4</v>
      </c>
      <c r="C13" s="100">
        <v>30</v>
      </c>
      <c r="D13" s="100">
        <f t="shared" si="0"/>
        <v>120</v>
      </c>
      <c r="E13" s="101"/>
      <c r="F13" s="89"/>
      <c r="G13" s="98" t="str">
        <f>'פנסיון מלא '!C15</f>
        <v>מרים ודביר 6 ילדים</v>
      </c>
      <c r="H13" s="98">
        <f>'פנסיון מלא '!F15+'פנסיון מלא '!G15+'פנסיון מלא '!H15+'פנסיון מלא '!I15</f>
        <v>8</v>
      </c>
      <c r="I13" s="98">
        <f>'פנסיון מלא '!E15</f>
        <v>1</v>
      </c>
      <c r="J13" s="98"/>
    </row>
    <row r="14" spans="1:10" ht="14.25" customHeight="1">
      <c r="A14" s="92" t="s">
        <v>117</v>
      </c>
      <c r="B14" s="99"/>
      <c r="C14" s="100">
        <v>285</v>
      </c>
      <c r="D14" s="100">
        <f t="shared" si="0"/>
        <v>0</v>
      </c>
      <c r="E14" s="101"/>
      <c r="F14" s="89"/>
      <c r="G14" s="98" t="str">
        <f>'פנסיון מלא '!C16</f>
        <v>אלחנן ונעמה 7 ילדים</v>
      </c>
      <c r="H14" s="98">
        <f>'פנסיון מלא '!F16+'פנסיון מלא '!G16+'פנסיון מלא '!H16+'פנסיון מלא '!I16</f>
        <v>9</v>
      </c>
      <c r="I14" s="98">
        <f>'פנסיון מלא '!E16</f>
        <v>0</v>
      </c>
      <c r="J14" s="98"/>
    </row>
    <row r="15" spans="1:10" ht="14.25" customHeight="1">
      <c r="A15" s="92" t="s">
        <v>118</v>
      </c>
      <c r="B15" s="99"/>
      <c r="C15" s="100">
        <v>230</v>
      </c>
      <c r="D15" s="100">
        <f t="shared" si="0"/>
        <v>0</v>
      </c>
      <c r="E15" s="101"/>
      <c r="F15" s="89"/>
      <c r="G15" s="98" t="str">
        <f>'פנסיון מלא '!C17</f>
        <v>אביגיל ישראל 5 ילדים</v>
      </c>
      <c r="H15" s="98">
        <f>'פנסיון מלא '!F17+'פנסיון מלא '!G17+'פנסיון מלא '!H17+'פנסיון מלא '!I17</f>
        <v>6</v>
      </c>
      <c r="I15" s="98">
        <f>'פנסיון מלא '!E17</f>
        <v>1</v>
      </c>
      <c r="J15" s="98"/>
    </row>
    <row r="16" spans="1:10" ht="14.25" customHeight="1">
      <c r="A16" s="92" t="s">
        <v>119</v>
      </c>
      <c r="B16" s="99"/>
      <c r="C16" s="100">
        <v>130</v>
      </c>
      <c r="D16" s="100">
        <f t="shared" si="0"/>
        <v>0</v>
      </c>
      <c r="E16" s="101"/>
      <c r="F16" s="115"/>
      <c r="G16" s="98" t="str">
        <f>'פנסיון מלא '!C18</f>
        <v>אפרת ועזרא+3 ילדים</v>
      </c>
      <c r="H16" s="98">
        <f>'פנסיון מלא '!F18+'פנסיון מלא '!G18+'פנסיון מלא '!H18+'פנסיון מלא '!I18</f>
        <v>4</v>
      </c>
      <c r="I16" s="98">
        <f>'פנסיון מלא '!E18</f>
        <v>1</v>
      </c>
      <c r="J16" s="98"/>
    </row>
    <row r="17" spans="1:10" ht="14.25" customHeight="1">
      <c r="A17" s="92" t="s">
        <v>120</v>
      </c>
      <c r="B17" s="99"/>
      <c r="C17" s="100">
        <v>110</v>
      </c>
      <c r="D17" s="100">
        <f t="shared" si="0"/>
        <v>0</v>
      </c>
      <c r="E17" s="101"/>
      <c r="F17" s="115"/>
      <c r="G17" s="98" t="str">
        <f>'פנסיון מלא '!C19</f>
        <v>אברהם והדס</v>
      </c>
      <c r="H17" s="98">
        <f>'פנסיון מלא '!F19+'פנסיון מלא '!G19+'פנסיון מלא '!H19+'פנסיון מלא '!I19</f>
        <v>2</v>
      </c>
      <c r="I17" s="98">
        <f>'פנסיון מלא '!E19</f>
        <v>0</v>
      </c>
      <c r="J17" s="98"/>
    </row>
    <row r="18" spans="1:10" ht="14.25" customHeight="1">
      <c r="A18" s="92" t="s">
        <v>121</v>
      </c>
      <c r="B18" s="99"/>
      <c r="C18" s="100">
        <v>100</v>
      </c>
      <c r="D18" s="100">
        <f t="shared" si="0"/>
        <v>0</v>
      </c>
      <c r="E18" s="101"/>
      <c r="F18" s="89"/>
      <c r="G18" s="98" t="str">
        <f>'פנסיון מלא '!C20</f>
        <v>יואב ושרה  ומגן</v>
      </c>
      <c r="H18" s="98">
        <f>'פנסיון מלא '!F20+'פנסיון מלא '!G20+'פנסיון מלא '!H20+'פנסיון מלא '!I20</f>
        <v>3</v>
      </c>
      <c r="I18" s="98">
        <f>'פנסיון מלא '!E20</f>
        <v>0</v>
      </c>
      <c r="J18" s="98"/>
    </row>
    <row r="19" spans="1:10" ht="14.25" customHeight="1">
      <c r="A19" s="92" t="s">
        <v>122</v>
      </c>
      <c r="B19" s="99"/>
      <c r="C19" s="100">
        <v>90</v>
      </c>
      <c r="D19" s="100">
        <f t="shared" si="0"/>
        <v>0</v>
      </c>
      <c r="E19" s="101"/>
      <c r="F19" s="89"/>
      <c r="G19" s="98" t="str">
        <f>'פנסיון מלא '!C21</f>
        <v xml:space="preserve">יעל וסער </v>
      </c>
      <c r="H19" s="98">
        <f>'פנסיון מלא '!F21+'פנסיון מלא '!G21+'פנסיון מלא '!H21+'פנסיון מלא '!I21</f>
        <v>2</v>
      </c>
      <c r="I19" s="98">
        <f>'פנסיון מלא '!E21</f>
        <v>0</v>
      </c>
      <c r="J19" s="98"/>
    </row>
    <row r="20" spans="1:10" ht="14.25" customHeight="1">
      <c r="A20" s="92" t="s">
        <v>123</v>
      </c>
      <c r="B20" s="99"/>
      <c r="C20" s="100">
        <v>70</v>
      </c>
      <c r="D20" s="100">
        <f t="shared" si="0"/>
        <v>0</v>
      </c>
      <c r="E20" s="101"/>
      <c r="F20" s="89"/>
      <c r="G20" s="98" t="str">
        <f>'פנסיון מלא '!C22</f>
        <v>עמיצור ויעל ואלישיב</v>
      </c>
      <c r="H20" s="98">
        <f>'פנסיון מלא '!F22+'פנסיון מלא '!G22+'פנסיון מלא '!H22+'פנסיון מלא '!I22</f>
        <v>2</v>
      </c>
      <c r="I20" s="98">
        <f>'פנסיון מלא '!E22</f>
        <v>1</v>
      </c>
      <c r="J20" s="98"/>
    </row>
    <row r="21" spans="1:10" ht="14.25" customHeight="1">
      <c r="A21" s="92" t="s">
        <v>125</v>
      </c>
      <c r="B21" s="99"/>
      <c r="C21" s="100">
        <v>65</v>
      </c>
      <c r="D21" s="100">
        <f t="shared" si="0"/>
        <v>0</v>
      </c>
      <c r="E21" s="101"/>
      <c r="F21" s="89"/>
      <c r="G21" s="98" t="str">
        <f>'פנסיון מלא '!C23</f>
        <v>איתן ושרה</v>
      </c>
      <c r="H21" s="98">
        <f>'פנסיון מלא '!F23+'פנסיון מלא '!G23+'פנסיון מלא '!H23+'פנסיון מלא '!I23</f>
        <v>2</v>
      </c>
      <c r="I21" s="98">
        <f>'פנסיון מלא '!E23</f>
        <v>0</v>
      </c>
      <c r="J21" s="98"/>
    </row>
    <row r="22" spans="1:10" ht="14.25" customHeight="1">
      <c r="A22" s="92" t="s">
        <v>126</v>
      </c>
      <c r="B22" s="99"/>
      <c r="C22" s="100">
        <v>198</v>
      </c>
      <c r="D22" s="100">
        <f t="shared" si="0"/>
        <v>0</v>
      </c>
      <c r="E22" s="101"/>
      <c r="F22" s="89"/>
      <c r="G22" s="98" t="str">
        <f>'פנסיון מלא '!C24</f>
        <v>יצחק והודיה +5  בנות</v>
      </c>
      <c r="H22" s="98">
        <f>'פנסיון מלא '!F24+'פנסיון מלא '!G24+'פנסיון מלא '!H24+'פנסיון מלא '!I24</f>
        <v>7</v>
      </c>
      <c r="I22" s="98">
        <f>'פנסיון מלא '!E24</f>
        <v>0</v>
      </c>
      <c r="J22" s="98"/>
    </row>
    <row r="23" spans="1:10" ht="14.25" customHeight="1">
      <c r="A23" s="92" t="s">
        <v>127</v>
      </c>
      <c r="B23" s="99"/>
      <c r="C23" s="100">
        <v>277</v>
      </c>
      <c r="D23" s="100">
        <f t="shared" si="0"/>
        <v>0</v>
      </c>
      <c r="E23" s="101"/>
      <c r="F23" s="89"/>
      <c r="G23" s="98">
        <f>'פנסיון מלא '!C25</f>
        <v>0</v>
      </c>
      <c r="H23" s="98">
        <f>'פנסיון מלא '!F25+'פנסיון מלא '!G25+'פנסיון מלא '!H25+'פנסיון מלא '!I25</f>
        <v>0</v>
      </c>
      <c r="I23" s="98">
        <f>'פנסיון מלא '!E25</f>
        <v>0</v>
      </c>
      <c r="J23" s="98"/>
    </row>
    <row r="24" spans="1:10" ht="14.25" customHeight="1">
      <c r="A24" s="92" t="s">
        <v>128</v>
      </c>
      <c r="B24" s="99"/>
      <c r="C24" s="100">
        <v>82</v>
      </c>
      <c r="D24" s="100">
        <f t="shared" si="0"/>
        <v>0</v>
      </c>
      <c r="E24" s="101"/>
      <c r="F24" s="89"/>
      <c r="G24" s="98">
        <f>'פנסיון מלא '!C26</f>
        <v>0</v>
      </c>
      <c r="H24" s="98">
        <f>'פנסיון מלא '!F26+'פנסיון מלא '!G26+'פנסיון מלא '!H26+'פנסיון מלא '!I26</f>
        <v>0</v>
      </c>
      <c r="I24" s="98">
        <f>'פנסיון מלא '!E26</f>
        <v>0</v>
      </c>
      <c r="J24" s="98"/>
    </row>
    <row r="25" spans="1:10" ht="14.25" customHeight="1">
      <c r="A25" s="92" t="s">
        <v>89</v>
      </c>
      <c r="B25" s="99"/>
      <c r="C25" s="100">
        <v>30</v>
      </c>
      <c r="D25" s="100">
        <f t="shared" si="0"/>
        <v>0</v>
      </c>
      <c r="E25" s="101"/>
      <c r="F25" s="89"/>
      <c r="G25" s="98">
        <f>'פנסיון מלא '!C27</f>
        <v>0</v>
      </c>
      <c r="H25" s="98">
        <f>'פנסיון מלא '!F27+'פנסיון מלא '!G27+'פנסיון מלא '!H27+'פנסיון מלא '!I27</f>
        <v>0</v>
      </c>
      <c r="I25" s="98">
        <f>'פנסיון מלא '!E27</f>
        <v>0</v>
      </c>
      <c r="J25" s="98"/>
    </row>
    <row r="26" spans="1:10" ht="14.25" customHeight="1">
      <c r="A26" s="89"/>
      <c r="B26" s="89"/>
      <c r="C26" s="89"/>
      <c r="D26" s="89"/>
      <c r="E26" s="89"/>
      <c r="F26" s="89"/>
      <c r="G26" s="98">
        <f>'פנסיון מלא '!C28</f>
        <v>0</v>
      </c>
      <c r="H26" s="98">
        <f>'פנסיון מלא '!F28+'פנסיון מלא '!G28+'פנסיון מלא '!H28+'פנסיון מלא '!I28</f>
        <v>0</v>
      </c>
      <c r="I26" s="98">
        <f>'פנסיון מלא '!E28</f>
        <v>0</v>
      </c>
      <c r="J26" s="98"/>
    </row>
    <row r="27" spans="1:10" ht="14.25" customHeight="1">
      <c r="A27" s="89"/>
      <c r="B27" s="89"/>
      <c r="C27" s="89"/>
      <c r="D27" s="89"/>
      <c r="E27" s="89"/>
      <c r="F27" s="89"/>
      <c r="G27" s="98">
        <f>'פנסיון מלא '!C29</f>
        <v>0</v>
      </c>
      <c r="H27" s="98">
        <f>'פנסיון מלא '!F29+'פנסיון מלא '!G29+'פנסיון מלא '!H29+'פנסיון מלא '!I29</f>
        <v>0</v>
      </c>
      <c r="I27" s="98">
        <f>'פנסיון מלא '!E29</f>
        <v>0</v>
      </c>
      <c r="J27" s="98"/>
    </row>
    <row r="28" spans="1:10" ht="14.25" customHeight="1">
      <c r="A28" s="89"/>
      <c r="B28" s="89"/>
      <c r="C28" s="89"/>
      <c r="D28" s="89"/>
      <c r="E28" s="89"/>
      <c r="F28" s="89"/>
      <c r="G28" s="98">
        <f>'פנסיון מלא '!C30</f>
        <v>0</v>
      </c>
      <c r="H28" s="98">
        <f>'פנסיון מלא '!F30+'פנסיון מלא '!G30+'פנסיון מלא '!H30+'פנסיון מלא '!I30</f>
        <v>0</v>
      </c>
      <c r="I28" s="98">
        <f>'פנסיון מלא '!E30</f>
        <v>0</v>
      </c>
      <c r="J28" s="98"/>
    </row>
    <row r="29" spans="1:10" ht="14.25" customHeight="1">
      <c r="A29" s="89"/>
      <c r="B29" s="89"/>
      <c r="C29" s="89"/>
      <c r="D29" s="89"/>
      <c r="E29" s="89"/>
      <c r="F29" s="89"/>
      <c r="G29" s="98">
        <f>'פנסיון מלא '!C31</f>
        <v>0</v>
      </c>
      <c r="H29" s="98">
        <f>'פנסיון מלא '!F31+'פנסיון מלא '!G31+'פנסיון מלא '!H31+'פנסיון מלא '!I31</f>
        <v>0</v>
      </c>
      <c r="I29" s="98">
        <f>'פנסיון מלא '!E31</f>
        <v>0</v>
      </c>
      <c r="J29" s="98"/>
    </row>
    <row r="30" spans="1:10" ht="14.25" customHeight="1">
      <c r="A30" s="89"/>
      <c r="B30" s="89"/>
      <c r="C30" s="89"/>
      <c r="D30" s="89"/>
      <c r="E30" s="89"/>
      <c r="F30" s="89"/>
      <c r="G30" s="98">
        <f>'פנסיון מלא '!C32</f>
        <v>0</v>
      </c>
      <c r="H30" s="98">
        <f>'פנסיון מלא '!F32+'פנסיון מלא '!G32+'פנסיון מלא '!H32+'פנסיון מלא '!I32</f>
        <v>0</v>
      </c>
      <c r="I30" s="98">
        <f>'פנסיון מלא '!E32</f>
        <v>0</v>
      </c>
      <c r="J30" s="98"/>
    </row>
    <row r="31" spans="1:10" ht="14.25" customHeight="1">
      <c r="A31" s="89"/>
      <c r="B31" s="89"/>
      <c r="C31" s="89"/>
      <c r="D31" s="89"/>
      <c r="E31" s="89"/>
      <c r="F31" s="89"/>
      <c r="G31" s="98">
        <f>'פנסיון מלא '!C33</f>
        <v>0</v>
      </c>
      <c r="H31" s="98">
        <f>'פנסיון מלא '!F33+'פנסיון מלא '!G33+'פנסיון מלא '!H33+'פנסיון מלא '!I33</f>
        <v>0</v>
      </c>
      <c r="I31" s="98">
        <f>'פנסיון מלא '!E33</f>
        <v>0</v>
      </c>
      <c r="J31" s="98"/>
    </row>
    <row r="32" spans="1:10" ht="14.25" customHeight="1">
      <c r="A32" s="89"/>
      <c r="B32" s="89"/>
      <c r="C32" s="89"/>
      <c r="D32" s="89"/>
      <c r="E32" s="89"/>
      <c r="F32" s="89"/>
      <c r="G32" s="98">
        <f>'פנסיון מלא '!C34</f>
        <v>0</v>
      </c>
      <c r="H32" s="98">
        <f>'פנסיון מלא '!F34+'פנסיון מלא '!G34+'פנסיון מלא '!H34+'פנסיון מלא '!I34</f>
        <v>0</v>
      </c>
      <c r="I32" s="98">
        <f>'פנסיון מלא '!E34</f>
        <v>0</v>
      </c>
      <c r="J32" s="98"/>
    </row>
    <row r="33" spans="1:10" ht="14.25" customHeight="1">
      <c r="A33" s="89"/>
      <c r="B33" s="89"/>
      <c r="C33" s="89"/>
      <c r="D33" s="89"/>
      <c r="E33" s="89"/>
      <c r="F33" s="89"/>
      <c r="G33" s="98">
        <f>'פנסיון מלא '!C35</f>
        <v>0</v>
      </c>
      <c r="H33" s="98">
        <f>'פנסיון מלא '!F35+'פנסיון מלא '!G35+'פנסיון מלא '!H35+'פנסיון מלא '!I35</f>
        <v>0</v>
      </c>
      <c r="I33" s="98">
        <f>'פנסיון מלא '!E35</f>
        <v>0</v>
      </c>
      <c r="J33" s="98"/>
    </row>
    <row r="34" spans="1:10" ht="14.25" customHeight="1">
      <c r="A34" s="89"/>
      <c r="B34" s="89"/>
      <c r="C34" s="89"/>
      <c r="D34" s="89"/>
      <c r="E34" s="89"/>
      <c r="F34" s="89"/>
      <c r="G34" s="98">
        <f>'פנסיון מלא '!C36</f>
        <v>0</v>
      </c>
      <c r="H34" s="98">
        <f>'פנסיון מלא '!F36+'פנסיון מלא '!G36+'פנסיון מלא '!H36+'פנסיון מלא '!I36</f>
        <v>0</v>
      </c>
      <c r="I34" s="98">
        <f>'פנסיון מלא '!E36</f>
        <v>0</v>
      </c>
      <c r="J34" s="98"/>
    </row>
    <row r="35" spans="1:10" ht="14.25" customHeight="1">
      <c r="A35" s="89"/>
      <c r="B35" s="89"/>
      <c r="C35" s="89"/>
      <c r="D35" s="89"/>
      <c r="E35" s="89"/>
      <c r="F35" s="89"/>
      <c r="G35" s="98">
        <f>'פנסיון מלא '!C37</f>
        <v>0</v>
      </c>
      <c r="H35" s="98">
        <f>'פנסיון מלא '!F37+'פנסיון מלא '!G37+'פנסיון מלא '!H37+'פנסיון מלא '!I37</f>
        <v>0</v>
      </c>
      <c r="I35" s="98">
        <f>'פנסיון מלא '!E37</f>
        <v>0</v>
      </c>
      <c r="J35" s="98"/>
    </row>
    <row r="36" spans="1:10" ht="14.25" customHeight="1">
      <c r="A36" s="89"/>
      <c r="B36" s="89"/>
      <c r="C36" s="89"/>
      <c r="D36" s="89"/>
      <c r="E36" s="89"/>
      <c r="F36" s="89"/>
      <c r="G36" s="98">
        <f>'פנסיון מלא '!C38</f>
        <v>0</v>
      </c>
      <c r="H36" s="98">
        <f>'פנסיון מלא '!F38+'פנסיון מלא '!G38+'פנסיון מלא '!H38+'פנסיון מלא '!I38</f>
        <v>0</v>
      </c>
      <c r="I36" s="98">
        <f>'פנסיון מלא '!E38</f>
        <v>0</v>
      </c>
      <c r="J36" s="98"/>
    </row>
    <row r="37" spans="1:10" ht="14.25" customHeight="1">
      <c r="A37" s="89"/>
      <c r="B37" s="89"/>
      <c r="C37" s="89"/>
      <c r="D37" s="89"/>
      <c r="E37" s="89"/>
      <c r="F37" s="89"/>
      <c r="G37" s="98">
        <f>'פנסיון מלא '!C39</f>
        <v>0</v>
      </c>
      <c r="H37" s="98">
        <f>'פנסיון מלא '!F39+'פנסיון מלא '!G39+'פנסיון מלא '!H39+'פנסיון מלא '!I39</f>
        <v>0</v>
      </c>
      <c r="I37" s="98">
        <f>'פנסיון מלא '!E39</f>
        <v>0</v>
      </c>
      <c r="J37" s="98"/>
    </row>
    <row r="38" spans="1:10" ht="14.25" customHeight="1">
      <c r="A38" s="89"/>
      <c r="B38" s="89"/>
      <c r="C38" s="89"/>
      <c r="D38" s="89"/>
      <c r="E38" s="89"/>
      <c r="F38" s="89"/>
      <c r="G38" s="98">
        <f>'פנסיון מלא '!C40</f>
        <v>0</v>
      </c>
      <c r="H38" s="98">
        <f>'פנסיון מלא '!F40+'פנסיון מלא '!G40+'פנסיון מלא '!H40+'פנסיון מלא '!I40</f>
        <v>0</v>
      </c>
      <c r="I38" s="98">
        <f>'פנסיון מלא '!E40</f>
        <v>0</v>
      </c>
      <c r="J38" s="98"/>
    </row>
    <row r="39" spans="1:10" ht="14.25" customHeight="1">
      <c r="A39" s="89"/>
      <c r="B39" s="89"/>
      <c r="C39" s="89"/>
      <c r="D39" s="89"/>
      <c r="E39" s="89"/>
      <c r="F39" s="89"/>
      <c r="G39" s="98">
        <f>'פנסיון מלא '!C41</f>
        <v>0</v>
      </c>
      <c r="H39" s="98">
        <f>'פנסיון מלא '!F41+'פנסיון מלא '!G41+'פנסיון מלא '!H41+'פנסיון מלא '!I41</f>
        <v>0</v>
      </c>
      <c r="I39" s="98">
        <f>'פנסיון מלא '!E41</f>
        <v>0</v>
      </c>
      <c r="J39" s="98"/>
    </row>
    <row r="40" spans="1:10" ht="14.25" customHeight="1">
      <c r="A40" s="89"/>
      <c r="B40" s="89"/>
      <c r="C40" s="89"/>
      <c r="D40" s="89"/>
      <c r="E40" s="89"/>
      <c r="F40" s="89"/>
      <c r="G40" s="98">
        <f>'פנסיון מלא '!C42</f>
        <v>0</v>
      </c>
      <c r="H40" s="98">
        <f>'פנסיון מלא '!F42+'פנסיון מלא '!G42+'פנסיון מלא '!H42+'פנסיון מלא '!I42</f>
        <v>0</v>
      </c>
      <c r="I40" s="98">
        <f>'פנסיון מלא '!E42</f>
        <v>0</v>
      </c>
      <c r="J40" s="98"/>
    </row>
    <row r="41" spans="1:10" ht="14.25" customHeight="1">
      <c r="A41" s="89"/>
      <c r="B41" s="89"/>
      <c r="C41" s="89"/>
      <c r="D41" s="89"/>
      <c r="E41" s="89"/>
      <c r="F41" s="89"/>
      <c r="G41" s="98">
        <f>'פנסיון מלא '!C43</f>
        <v>0</v>
      </c>
      <c r="H41" s="98">
        <f>'פנסיון מלא '!F43+'פנסיון מלא '!G43+'פנסיון מלא '!H43+'פנסיון מלא '!I43</f>
        <v>0</v>
      </c>
      <c r="I41" s="98">
        <f>'פנסיון מלא '!E43</f>
        <v>0</v>
      </c>
      <c r="J41" s="98"/>
    </row>
    <row r="42" spans="1:10" ht="14.25" customHeight="1">
      <c r="A42" s="89"/>
      <c r="B42" s="89"/>
      <c r="C42" s="89"/>
      <c r="D42" s="89"/>
      <c r="E42" s="89"/>
      <c r="F42" s="89"/>
      <c r="G42" s="98">
        <f>'פנסיון מלא '!C44</f>
        <v>0</v>
      </c>
      <c r="H42" s="98">
        <f>'פנסיון מלא '!F44+'פנסיון מלא '!G44+'פנסיון מלא '!H44+'פנסיון מלא '!I44</f>
        <v>0</v>
      </c>
      <c r="I42" s="98">
        <f>'פנסיון מלא '!E44</f>
        <v>0</v>
      </c>
      <c r="J42" s="98"/>
    </row>
    <row r="43" spans="1:10" ht="14.25" customHeight="1">
      <c r="A43" s="89"/>
      <c r="B43" s="89"/>
      <c r="C43" s="89"/>
      <c r="D43" s="89"/>
      <c r="E43" s="89"/>
      <c r="F43" s="89"/>
      <c r="G43" s="98">
        <f>'פנסיון מלא '!C45</f>
        <v>0</v>
      </c>
      <c r="H43" s="98">
        <f>'פנסיון מלא '!F45+'פנסיון מלא '!G45+'פנסיון מלא '!H45+'פנסיון מלא '!I45</f>
        <v>0</v>
      </c>
      <c r="I43" s="98">
        <f>'פנסיון מלא '!E45</f>
        <v>0</v>
      </c>
      <c r="J43" s="98"/>
    </row>
    <row r="44" spans="1:10" ht="14.25" customHeight="1">
      <c r="A44" s="89"/>
      <c r="B44" s="89"/>
      <c r="C44" s="89"/>
      <c r="D44" s="89"/>
      <c r="E44" s="89"/>
      <c r="F44" s="89"/>
      <c r="G44" s="98">
        <f>'פנסיון מלא '!C46</f>
        <v>0</v>
      </c>
      <c r="H44" s="98">
        <f>'פנסיון מלא '!F46+'פנסיון מלא '!G46+'פנסיון מלא '!H46+'פנסיון מלא '!I46</f>
        <v>0</v>
      </c>
      <c r="I44" s="98">
        <f>'פנסיון מלא '!E46</f>
        <v>0</v>
      </c>
      <c r="J44" s="98"/>
    </row>
    <row r="45" spans="1:10" ht="14.25" customHeight="1">
      <c r="A45" s="89"/>
      <c r="B45" s="89"/>
      <c r="C45" s="89"/>
      <c r="D45" s="89"/>
      <c r="E45" s="89"/>
      <c r="F45" s="89"/>
      <c r="G45" s="98">
        <f>'פנסיון מלא '!C47</f>
        <v>0</v>
      </c>
      <c r="H45" s="98">
        <f>'פנסיון מלא '!F47+'פנסיון מלא '!G47+'פנסיון מלא '!H47+'פנסיון מלא '!I47</f>
        <v>0</v>
      </c>
      <c r="I45" s="98">
        <f>'פנסיון מלא '!E47</f>
        <v>0</v>
      </c>
      <c r="J45" s="98"/>
    </row>
    <row r="46" spans="1:10" ht="14.25" customHeight="1">
      <c r="A46" s="89"/>
      <c r="B46" s="89"/>
      <c r="C46" s="89"/>
      <c r="D46" s="89"/>
      <c r="E46" s="89"/>
      <c r="F46" s="89"/>
      <c r="G46" s="98">
        <f>'פנסיון מלא '!C48</f>
        <v>0</v>
      </c>
      <c r="H46" s="98">
        <f>'פנסיון מלא '!F48+'פנסיון מלא '!G48+'פנסיון מלא '!H48+'פנסיון מלא '!I48</f>
        <v>0</v>
      </c>
      <c r="I46" s="98">
        <f>'פנסיון מלא '!E48</f>
        <v>0</v>
      </c>
      <c r="J46" s="98"/>
    </row>
    <row r="47" spans="1:10" ht="14.25" customHeight="1">
      <c r="A47" s="89"/>
      <c r="B47" s="89"/>
      <c r="C47" s="89"/>
      <c r="D47" s="89"/>
      <c r="E47" s="89"/>
      <c r="F47" s="89"/>
      <c r="G47" s="98">
        <f>'פנסיון מלא '!C49</f>
        <v>0</v>
      </c>
      <c r="H47" s="98">
        <f>'פנסיון מלא '!F49+'פנסיון מלא '!G49+'פנסיון מלא '!H49+'פנסיון מלא '!I49</f>
        <v>0</v>
      </c>
      <c r="I47" s="98">
        <f>'פנסיון מלא '!E49</f>
        <v>0</v>
      </c>
      <c r="J47" s="98"/>
    </row>
    <row r="48" spans="1:10" ht="14.25" customHeight="1">
      <c r="A48" s="89"/>
      <c r="B48" s="89"/>
      <c r="C48" s="89"/>
      <c r="D48" s="89"/>
      <c r="E48" s="89"/>
      <c r="F48" s="89"/>
      <c r="G48" s="98">
        <f>'פנסיון מלא '!C50</f>
        <v>0</v>
      </c>
      <c r="H48" s="98">
        <f>'פנסיון מלא '!F50+'פנסיון מלא '!G50+'פנסיון מלא '!H50+'פנסיון מלא '!I50</f>
        <v>0</v>
      </c>
      <c r="I48" s="98">
        <f>'פנסיון מלא '!E50</f>
        <v>0</v>
      </c>
      <c r="J48" s="98"/>
    </row>
    <row r="49" spans="1:10" ht="14.25" customHeight="1">
      <c r="A49" s="89"/>
      <c r="B49" s="89"/>
      <c r="C49" s="89"/>
      <c r="D49" s="89"/>
      <c r="E49" s="89"/>
      <c r="F49" s="89"/>
      <c r="G49" s="98">
        <f>'פנסיון מלא '!C51</f>
        <v>0</v>
      </c>
      <c r="H49" s="98">
        <f>'פנסיון מלא '!F51+'פנסיון מלא '!G51+'פנסיון מלא '!H51+'פנסיון מלא '!I51</f>
        <v>0</v>
      </c>
      <c r="I49" s="98">
        <f>'פנסיון מלא '!E51</f>
        <v>0</v>
      </c>
      <c r="J49" s="98"/>
    </row>
    <row r="50" spans="1:10" ht="14.25" customHeight="1">
      <c r="A50" s="89"/>
      <c r="B50" s="89"/>
      <c r="C50" s="89"/>
      <c r="D50" s="89"/>
      <c r="E50" s="89"/>
      <c r="F50" s="89"/>
      <c r="G50" s="98">
        <f>'פנסיון מלא '!C52</f>
        <v>0</v>
      </c>
      <c r="H50" s="98">
        <f>'פנסיון מלא '!F52+'פנסיון מלא '!G52+'פנסיון מלא '!H52+'פנסיון מלא '!I52</f>
        <v>0</v>
      </c>
      <c r="I50" s="98">
        <f>'פנסיון מלא '!E52</f>
        <v>0</v>
      </c>
      <c r="J50" s="98"/>
    </row>
    <row r="51" spans="1:10" ht="14.25" customHeight="1">
      <c r="A51" s="89"/>
      <c r="B51" s="89"/>
      <c r="C51" s="89"/>
      <c r="D51" s="89"/>
      <c r="E51" s="89"/>
      <c r="F51" s="89"/>
      <c r="G51" s="98">
        <f>'פנסיון מלא '!C53</f>
        <v>0</v>
      </c>
      <c r="H51" s="98">
        <f>'פנסיון מלא '!F53+'פנסיון מלא '!G53+'פנסיון מלא '!H53+'פנסיון מלא '!I53</f>
        <v>0</v>
      </c>
      <c r="I51" s="98">
        <f>'פנסיון מלא '!E53</f>
        <v>0</v>
      </c>
      <c r="J51" s="98"/>
    </row>
    <row r="52" spans="1:10" ht="14.25" customHeight="1">
      <c r="A52" s="89"/>
      <c r="B52" s="89"/>
      <c r="C52" s="89"/>
      <c r="D52" s="89"/>
      <c r="E52" s="89"/>
      <c r="F52" s="89"/>
      <c r="G52" s="98">
        <f>'פנסיון מלא '!C54</f>
        <v>0</v>
      </c>
      <c r="H52" s="98">
        <f>'פנסיון מלא '!F54+'פנסיון מלא '!G54+'פנסיון מלא '!H54+'פנסיון מלא '!I54</f>
        <v>0</v>
      </c>
      <c r="I52" s="98">
        <f>'פנסיון מלא '!E54</f>
        <v>0</v>
      </c>
      <c r="J52" s="98"/>
    </row>
    <row r="53" spans="1:10" ht="14.25" customHeight="1"/>
    <row r="54" spans="1:10" ht="14.25" customHeight="1"/>
    <row r="55" spans="1:10" ht="14.25" customHeight="1"/>
    <row r="56" spans="1:10" ht="14.25" customHeight="1"/>
    <row r="57" spans="1:10" ht="14.25" customHeight="1"/>
    <row r="58" spans="1:10" ht="14.25" customHeight="1"/>
    <row r="59" spans="1:10" ht="14.25" customHeight="1"/>
    <row r="60" spans="1:10" ht="14.25" customHeight="1"/>
    <row r="61" spans="1:10" ht="14.25" customHeight="1"/>
    <row r="62" spans="1:10" ht="14.25" customHeight="1"/>
    <row r="63" spans="1:10" ht="14.25" customHeight="1"/>
    <row r="64" spans="1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G6:J6"/>
  </mergeCell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xr:uid="{00000000-0002-0000-0800-000000000000}">
          <x14:formula1>
            <xm:f>'רשימת חדרים'!$B$2:$B$61</xm:f>
          </x14:formula1>
          <xm:sqref>J8:J52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9</vt:i4>
      </vt:variant>
      <vt:variant>
        <vt:lpstr>טווחים בעלי שם</vt:lpstr>
      </vt:variant>
      <vt:variant>
        <vt:i4>19</vt:i4>
      </vt:variant>
    </vt:vector>
  </HeadingPairs>
  <TitlesOfParts>
    <vt:vector size="28" baseType="lpstr">
      <vt:lpstr>פנסיון מלא </vt:lpstr>
      <vt:lpstr>תפריט</vt:lpstr>
      <vt:lpstr>שיבוץ לשליחה </vt:lpstr>
      <vt:lpstr>סידור שולחנות </vt:lpstr>
      <vt:lpstr>לינה בלבד </vt:lpstr>
      <vt:lpstr>סיכום - לא לגעת!!!</vt:lpstr>
      <vt:lpstr>אימות נתונים</vt:lpstr>
      <vt:lpstr>רשימת חדרים</vt:lpstr>
      <vt:lpstr>לשימוש פנימי</vt:lpstr>
      <vt:lpstr>'פנסיון מלא '!Z_CC274BDB_067A_4730_B152_C9D4C4C82518_.wvu.Cols</vt:lpstr>
      <vt:lpstr>'פנסיון מלא '!Z_CC274BDB_067A_4730_B152_C9D4C4C82518_.wvu.PrintArea</vt:lpstr>
      <vt:lpstr>יחיד_חלק_מזוג</vt:lpstr>
      <vt:lpstr>ילדאוכלשבת</vt:lpstr>
      <vt:lpstr>לול</vt:lpstr>
      <vt:lpstr>מבוגראוכלשבת</vt:lpstr>
      <vt:lpstr>מנסיון_מלא_זוג</vt:lpstr>
      <vt:lpstr>סעודהראשונהילד</vt:lpstr>
      <vt:lpstr>סעודהראשונהמבוגר</vt:lpstr>
      <vt:lpstr>סעודהשלישיתילד</vt:lpstr>
      <vt:lpstr>סעודהשלישיתמבוגר</vt:lpstr>
      <vt:lpstr>סעודהשניהילד</vt:lpstr>
      <vt:lpstr>סעודהשניהמבוגר</vt:lpstr>
      <vt:lpstr>פנסיון_מלא_זוג</vt:lpstr>
      <vt:lpstr>פנסיון_מלא_מבוגר</vt:lpstr>
      <vt:lpstr>פנסיוןמלאיחידבחדר</vt:lpstr>
      <vt:lpstr>פנסיוןמלאילד</vt:lpstr>
      <vt:lpstr>פנסיוןמלאמבוגר</vt:lpstr>
      <vt:lpstr>תוספת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yehiel</dc:creator>
  <cp:lastModifiedBy>hanni nadler</cp:lastModifiedBy>
  <cp:lastPrinted>2022-07-28T06:44:54Z</cp:lastPrinted>
  <dcterms:created xsi:type="dcterms:W3CDTF">2019-02-06T09:48:31Z</dcterms:created>
  <dcterms:modified xsi:type="dcterms:W3CDTF">2025-08-24T09:29:30Z</dcterms:modified>
</cp:coreProperties>
</file>