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מיטל\Downloads\"/>
    </mc:Choice>
  </mc:AlternateContent>
  <xr:revisionPtr revIDLastSave="0" documentId="8_{20570200-72D2-4D3A-85F4-5D3847D99E46}" xr6:coauthVersionLast="47" xr6:coauthVersionMax="47" xr10:uidLastSave="{00000000-0000-0000-0000-000000000000}"/>
  <bookViews>
    <workbookView xWindow="-98" yWindow="-98" windowWidth="21795" windowHeight="12975" tabRatio="594" activeTab="1" xr2:uid="{00000000-000D-0000-FFFF-FFFF00000000}"/>
  </bookViews>
  <sheets>
    <sheet name="מישוב למדינה" sheetId="5" r:id="rId1"/>
    <sheet name="מדינת ישראל" sheetId="6" r:id="rId2"/>
  </sheets>
  <definedNames>
    <definedName name="סך_שיעורים_בקורס" localSheetId="1">'מדינת ישראל'!$M$2</definedName>
    <definedName name="סך_שיעורים_בקורס">'מישוב למדינה'!$Q$2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  <c r="E4" i="6"/>
  <c r="C4" i="6"/>
  <c r="L6" i="6" l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S7" i="6"/>
  <c r="T7" i="6" s="1"/>
  <c r="S8" i="6"/>
  <c r="T8" i="6" s="1"/>
  <c r="S9" i="6"/>
  <c r="T9" i="6" s="1"/>
  <c r="S10" i="6"/>
  <c r="T10" i="6" s="1"/>
  <c r="S11" i="6"/>
  <c r="T11" i="6" s="1"/>
  <c r="S12" i="6"/>
  <c r="T12" i="6" s="1"/>
  <c r="S13" i="6"/>
  <c r="T13" i="6" s="1"/>
  <c r="S14" i="6"/>
  <c r="T14" i="6" s="1"/>
  <c r="S15" i="6"/>
  <c r="T15" i="6" s="1"/>
  <c r="S16" i="6"/>
  <c r="T16" i="6" s="1"/>
  <c r="S17" i="6"/>
  <c r="T17" i="6" s="1"/>
  <c r="S18" i="6"/>
  <c r="T18" i="6" s="1"/>
  <c r="S19" i="6"/>
  <c r="T19" i="6" s="1"/>
  <c r="S20" i="6"/>
  <c r="T20" i="6" s="1"/>
  <c r="S21" i="6"/>
  <c r="T21" i="6" s="1"/>
  <c r="S22" i="6"/>
  <c r="T22" i="6" s="1"/>
  <c r="S23" i="6"/>
  <c r="T23" i="6" s="1"/>
  <c r="S24" i="6"/>
  <c r="T24" i="6" s="1"/>
  <c r="S25" i="6"/>
  <c r="T25" i="6" s="1"/>
  <c r="S26" i="6"/>
  <c r="T26" i="6" s="1"/>
  <c r="S27" i="6"/>
  <c r="T27" i="6" s="1"/>
  <c r="S28" i="6"/>
  <c r="T28" i="6" s="1"/>
  <c r="S29" i="6"/>
  <c r="T29" i="6" s="1"/>
  <c r="S30" i="6"/>
  <c r="T30" i="6" s="1"/>
  <c r="S31" i="6"/>
  <c r="T31" i="6" s="1"/>
  <c r="S32" i="6"/>
  <c r="T32" i="6" s="1"/>
  <c r="S33" i="6"/>
  <c r="T33" i="6" s="1"/>
  <c r="S34" i="6"/>
  <c r="T34" i="6" s="1"/>
  <c r="S35" i="6"/>
  <c r="T35" i="6" s="1"/>
  <c r="S36" i="6"/>
  <c r="T36" i="6" s="1"/>
  <c r="S37" i="6"/>
  <c r="T37" i="6" s="1"/>
  <c r="S38" i="6"/>
  <c r="T38" i="6" s="1"/>
  <c r="S39" i="6"/>
  <c r="T39" i="6" s="1"/>
  <c r="S40" i="6"/>
  <c r="T40" i="6" s="1"/>
  <c r="S41" i="6"/>
  <c r="T41" i="6" s="1"/>
  <c r="S42" i="6"/>
  <c r="T42" i="6" s="1"/>
  <c r="S43" i="6"/>
  <c r="T43" i="6" s="1"/>
  <c r="S44" i="6"/>
  <c r="T44" i="6" s="1"/>
  <c r="S45" i="6"/>
  <c r="T45" i="6" s="1"/>
  <c r="S46" i="6"/>
  <c r="T46" i="6" s="1"/>
  <c r="S47" i="6"/>
  <c r="T47" i="6" s="1"/>
  <c r="S48" i="6"/>
  <c r="T48" i="6" s="1"/>
  <c r="S49" i="6"/>
  <c r="T49" i="6" s="1"/>
  <c r="S50" i="6"/>
  <c r="T50" i="6" s="1"/>
  <c r="S51" i="6"/>
  <c r="T51" i="6" s="1"/>
  <c r="S52" i="6"/>
  <c r="T52" i="6" s="1"/>
  <c r="S53" i="6"/>
  <c r="T53" i="6" s="1"/>
  <c r="S54" i="6"/>
  <c r="T54" i="6" s="1"/>
  <c r="S55" i="6"/>
  <c r="T55" i="6" s="1"/>
  <c r="S56" i="6"/>
  <c r="T56" i="6" s="1"/>
  <c r="S57" i="6"/>
  <c r="T57" i="6" s="1"/>
  <c r="S58" i="6"/>
  <c r="T58" i="6" s="1"/>
  <c r="S59" i="6"/>
  <c r="T59" i="6" s="1"/>
  <c r="S60" i="6"/>
  <c r="T60" i="6" s="1"/>
  <c r="S61" i="6"/>
  <c r="T61" i="6" s="1"/>
  <c r="S62" i="6"/>
  <c r="T62" i="6" s="1"/>
  <c r="S63" i="6"/>
  <c r="T63" i="6" s="1"/>
  <c r="S64" i="6"/>
  <c r="T64" i="6" s="1"/>
  <c r="S65" i="6"/>
  <c r="T65" i="6" s="1"/>
  <c r="S6" i="6"/>
  <c r="H26" i="6" l="1"/>
  <c r="H65" i="6"/>
  <c r="H45" i="6"/>
  <c r="H25" i="6"/>
  <c r="H64" i="6"/>
  <c r="H44" i="6"/>
  <c r="H24" i="6"/>
  <c r="H63" i="6"/>
  <c r="H43" i="6"/>
  <c r="H23" i="6"/>
  <c r="H62" i="6"/>
  <c r="H42" i="6"/>
  <c r="H22" i="6"/>
  <c r="H61" i="6"/>
  <c r="H41" i="6"/>
  <c r="H21" i="6"/>
  <c r="H60" i="6"/>
  <c r="H40" i="6"/>
  <c r="H20" i="6"/>
  <c r="H39" i="6"/>
  <c r="H19" i="6"/>
  <c r="H58" i="6"/>
  <c r="H38" i="6"/>
  <c r="H18" i="6"/>
  <c r="H57" i="6"/>
  <c r="H37" i="6"/>
  <c r="H17" i="6"/>
  <c r="H56" i="6"/>
  <c r="H36" i="6"/>
  <c r="H16" i="6"/>
  <c r="H55" i="6"/>
  <c r="H35" i="6"/>
  <c r="H15" i="6"/>
  <c r="H54" i="6"/>
  <c r="H34" i="6"/>
  <c r="H14" i="6"/>
  <c r="H53" i="6"/>
  <c r="H33" i="6"/>
  <c r="H52" i="6"/>
  <c r="H32" i="6"/>
  <c r="H12" i="6"/>
  <c r="H51" i="6"/>
  <c r="H31" i="6"/>
  <c r="H11" i="6"/>
  <c r="H50" i="6"/>
  <c r="H30" i="6"/>
  <c r="H10" i="6"/>
  <c r="H49" i="6"/>
  <c r="H29" i="6"/>
  <c r="H9" i="6"/>
  <c r="H48" i="6"/>
  <c r="H28" i="6"/>
  <c r="H8" i="6"/>
  <c r="H47" i="6"/>
  <c r="H27" i="6"/>
  <c r="H7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T6" i="6"/>
  <c r="H6" i="6" s="1"/>
  <c r="M6" i="6"/>
  <c r="H4" i="6"/>
  <c r="H46" i="6" s="1"/>
  <c r="M1" i="6"/>
  <c r="H1" i="6" s="1"/>
  <c r="H13" i="6" l="1"/>
  <c r="H59" i="6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U7" i="5"/>
  <c r="V7" i="5" s="1"/>
  <c r="U8" i="5"/>
  <c r="V8" i="5" s="1"/>
  <c r="U9" i="5"/>
  <c r="V9" i="5" s="1"/>
  <c r="U10" i="5"/>
  <c r="V10" i="5" s="1"/>
  <c r="U11" i="5"/>
  <c r="V11" i="5" s="1"/>
  <c r="U12" i="5"/>
  <c r="V12" i="5" s="1"/>
  <c r="U13" i="5"/>
  <c r="V13" i="5" s="1"/>
  <c r="U14" i="5"/>
  <c r="V14" i="5" s="1"/>
  <c r="U15" i="5"/>
  <c r="V15" i="5" s="1"/>
  <c r="U16" i="5"/>
  <c r="V16" i="5" s="1"/>
  <c r="U17" i="5"/>
  <c r="V17" i="5" s="1"/>
  <c r="U18" i="5"/>
  <c r="V18" i="5" s="1"/>
  <c r="U19" i="5"/>
  <c r="V19" i="5" s="1"/>
  <c r="U20" i="5"/>
  <c r="V20" i="5" s="1"/>
  <c r="U21" i="5"/>
  <c r="V21" i="5" s="1"/>
  <c r="U22" i="5"/>
  <c r="V22" i="5" s="1"/>
  <c r="U23" i="5"/>
  <c r="V23" i="5" s="1"/>
  <c r="U24" i="5"/>
  <c r="V24" i="5" s="1"/>
  <c r="U25" i="5"/>
  <c r="V25" i="5" s="1"/>
  <c r="U26" i="5"/>
  <c r="V26" i="5" s="1"/>
  <c r="U27" i="5"/>
  <c r="V27" i="5" s="1"/>
  <c r="U28" i="5"/>
  <c r="V28" i="5" s="1"/>
  <c r="U29" i="5"/>
  <c r="V29" i="5" s="1"/>
  <c r="U30" i="5"/>
  <c r="V30" i="5" s="1"/>
  <c r="U31" i="5"/>
  <c r="V31" i="5" s="1"/>
  <c r="U32" i="5"/>
  <c r="V32" i="5" s="1"/>
  <c r="U33" i="5"/>
  <c r="V33" i="5" s="1"/>
  <c r="U34" i="5"/>
  <c r="V34" i="5" s="1"/>
  <c r="U35" i="5"/>
  <c r="V35" i="5" s="1"/>
  <c r="U36" i="5"/>
  <c r="V36" i="5" s="1"/>
  <c r="U37" i="5"/>
  <c r="V37" i="5" s="1"/>
  <c r="U38" i="5"/>
  <c r="V38" i="5" s="1"/>
  <c r="U39" i="5"/>
  <c r="V39" i="5" s="1"/>
  <c r="U40" i="5"/>
  <c r="V40" i="5" s="1"/>
  <c r="U41" i="5"/>
  <c r="V41" i="5" s="1"/>
  <c r="U42" i="5"/>
  <c r="V42" i="5" s="1"/>
  <c r="U43" i="5"/>
  <c r="V43" i="5" s="1"/>
  <c r="U44" i="5"/>
  <c r="V44" i="5" s="1"/>
  <c r="U45" i="5"/>
  <c r="V45" i="5" s="1"/>
  <c r="U46" i="5"/>
  <c r="V46" i="5" s="1"/>
  <c r="U47" i="5"/>
  <c r="V47" i="5" s="1"/>
  <c r="U48" i="5"/>
  <c r="V48" i="5" s="1"/>
  <c r="U49" i="5"/>
  <c r="V49" i="5" s="1"/>
  <c r="U50" i="5"/>
  <c r="V50" i="5" s="1"/>
  <c r="U51" i="5"/>
  <c r="V51" i="5" s="1"/>
  <c r="U52" i="5"/>
  <c r="V52" i="5" s="1"/>
  <c r="U53" i="5"/>
  <c r="V53" i="5" s="1"/>
  <c r="U54" i="5"/>
  <c r="V54" i="5" s="1"/>
  <c r="U55" i="5"/>
  <c r="V55" i="5" s="1"/>
  <c r="U56" i="5"/>
  <c r="V56" i="5" s="1"/>
  <c r="U57" i="5"/>
  <c r="V57" i="5" s="1"/>
  <c r="U58" i="5"/>
  <c r="V58" i="5" s="1"/>
  <c r="U59" i="5"/>
  <c r="V59" i="5" s="1"/>
  <c r="U60" i="5"/>
  <c r="V60" i="5" s="1"/>
  <c r="U61" i="5"/>
  <c r="V61" i="5" s="1"/>
  <c r="U62" i="5"/>
  <c r="V62" i="5" s="1"/>
  <c r="U63" i="5"/>
  <c r="V63" i="5" s="1"/>
  <c r="U64" i="5"/>
  <c r="V64" i="5" s="1"/>
  <c r="U65" i="5"/>
  <c r="V65" i="5" s="1"/>
  <c r="U6" i="5"/>
  <c r="V6" i="5" s="1"/>
  <c r="O11" i="5" l="1"/>
  <c r="I4" i="5" l="1"/>
  <c r="I6" i="5" s="1"/>
  <c r="I11" i="5" l="1"/>
  <c r="I19" i="5"/>
  <c r="I27" i="5"/>
  <c r="I36" i="5"/>
  <c r="I45" i="5"/>
  <c r="I53" i="5"/>
  <c r="I62" i="5"/>
  <c r="I9" i="5"/>
  <c r="I12" i="5"/>
  <c r="I20" i="5"/>
  <c r="I28" i="5"/>
  <c r="I37" i="5"/>
  <c r="I46" i="5"/>
  <c r="I54" i="5"/>
  <c r="I63" i="5"/>
  <c r="I64" i="5"/>
  <c r="I32" i="5"/>
  <c r="I17" i="5"/>
  <c r="I51" i="5"/>
  <c r="I26" i="5"/>
  <c r="I61" i="5"/>
  <c r="I33" i="5"/>
  <c r="I13" i="5"/>
  <c r="I21" i="5"/>
  <c r="I29" i="5"/>
  <c r="I38" i="5"/>
  <c r="I47" i="5"/>
  <c r="I55" i="5"/>
  <c r="I24" i="5"/>
  <c r="I58" i="5"/>
  <c r="I34" i="5"/>
  <c r="I18" i="5"/>
  <c r="I44" i="5"/>
  <c r="I41" i="5"/>
  <c r="I14" i="5"/>
  <c r="I22" i="5"/>
  <c r="I30" i="5"/>
  <c r="I39" i="5"/>
  <c r="I48" i="5"/>
  <c r="I56" i="5"/>
  <c r="I65" i="5"/>
  <c r="I16" i="5"/>
  <c r="I50" i="5"/>
  <c r="I25" i="5"/>
  <c r="I60" i="5"/>
  <c r="I59" i="5"/>
  <c r="I15" i="5"/>
  <c r="I23" i="5"/>
  <c r="I31" i="5"/>
  <c r="I40" i="5"/>
  <c r="I49" i="5"/>
  <c r="I57" i="5"/>
  <c r="I42" i="5"/>
  <c r="I8" i="5"/>
  <c r="I43" i="5"/>
  <c r="I52" i="5"/>
  <c r="I7" i="5"/>
  <c r="I10" i="5"/>
  <c r="I35" i="5"/>
  <c r="Q1" i="5"/>
  <c r="L1" i="5" s="1"/>
  <c r="O65" i="5" l="1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0" i="5"/>
  <c r="O9" i="5"/>
  <c r="O8" i="5"/>
  <c r="O7" i="5"/>
  <c r="O6" i="5"/>
</calcChain>
</file>

<file path=xl/sharedStrings.xml><?xml version="1.0" encoding="utf-8"?>
<sst xmlns="http://schemas.openxmlformats.org/spreadsheetml/2006/main" count="224" uniqueCount="104">
  <si>
    <t>ציון סופי</t>
  </si>
  <si>
    <t>סיכום פרק מורחב
1</t>
  </si>
  <si>
    <t>סיכום פרק מורחב
2</t>
  </si>
  <si>
    <t>תלמידאות</t>
  </si>
  <si>
    <t>בקרה</t>
  </si>
  <si>
    <t>שיעור לתלמיד 
עד נקודת הבקרה</t>
  </si>
  <si>
    <t>ציון סופי + משימת העשרה</t>
  </si>
  <si>
    <t>משימת העשרה</t>
  </si>
  <si>
    <t xml:space="preserve">שמות התלמידים </t>
  </si>
  <si>
    <r>
      <t xml:space="preserve">(שיעור לתלמיד)
ממולא בסוף </t>
    </r>
    <r>
      <rPr>
        <b/>
        <sz val="14"/>
        <rFont val="Calibri"/>
        <family val="2"/>
      </rPr>
      <t xml:space="preserve">הקורס </t>
    </r>
    <r>
      <rPr>
        <sz val="14"/>
        <rFont val="Calibri"/>
        <family val="2"/>
      </rPr>
      <t>מקמפוס</t>
    </r>
  </si>
  <si>
    <t>אחוז מציון סופי</t>
  </si>
  <si>
    <t>מס' שיעורים שנלמדו</t>
  </si>
  <si>
    <t>סך שיעורים בקורס</t>
  </si>
  <si>
    <t xml:space="preserve">בקרת אחוזי ציון </t>
  </si>
  <si>
    <t>ציון לשבח</t>
  </si>
  <si>
    <t>שם תלמיד 1</t>
  </si>
  <si>
    <t>שם תלמיד 2</t>
  </si>
  <si>
    <t>שם תלמיד 3</t>
  </si>
  <si>
    <t>שם תלמיד 4</t>
  </si>
  <si>
    <t>שם תלמיד 5</t>
  </si>
  <si>
    <t>שם תלמיד 6</t>
  </si>
  <si>
    <t>שם תלמיד 7</t>
  </si>
  <si>
    <t>שם תלמיד 8</t>
  </si>
  <si>
    <t>שם תלמיד 9</t>
  </si>
  <si>
    <t>שם תלמיד 10</t>
  </si>
  <si>
    <t>שם תלמיד 11</t>
  </si>
  <si>
    <t>שם תלמיד 12</t>
  </si>
  <si>
    <t>שם תלמיד 13</t>
  </si>
  <si>
    <t>שם תלמיד 14</t>
  </si>
  <si>
    <t>שם תלמיד 15</t>
  </si>
  <si>
    <t>שם תלמיד 16</t>
  </si>
  <si>
    <t>שם תלמיד 17</t>
  </si>
  <si>
    <t>שם תלמיד 18</t>
  </si>
  <si>
    <t>שם תלמיד 19</t>
  </si>
  <si>
    <t>שם תלמיד 20</t>
  </si>
  <si>
    <t>שם תלמיד 21</t>
  </si>
  <si>
    <t>שם תלמיד 22</t>
  </si>
  <si>
    <t>שם תלמיד 23</t>
  </si>
  <si>
    <t>שם תלמיד 24</t>
  </si>
  <si>
    <t>שם תלמיד 25</t>
  </si>
  <si>
    <t>שם תלמיד 26</t>
  </si>
  <si>
    <t>שם תלמיד 27</t>
  </si>
  <si>
    <t>שם תלמיד 28</t>
  </si>
  <si>
    <t>שם תלמיד 29</t>
  </si>
  <si>
    <t>שם תלמיד 30</t>
  </si>
  <si>
    <t>שם תלמיד 31</t>
  </si>
  <si>
    <t>שם תלמיד 32</t>
  </si>
  <si>
    <t>שם תלמיד 33</t>
  </si>
  <si>
    <t>שם תלמיד 34</t>
  </si>
  <si>
    <t>שם תלמיד 35</t>
  </si>
  <si>
    <t>שם תלמיד 36</t>
  </si>
  <si>
    <t>שם תלמיד 37</t>
  </si>
  <si>
    <t>שם תלמיד 38</t>
  </si>
  <si>
    <t>שם תלמיד 39</t>
  </si>
  <si>
    <t>שם תלמיד 40</t>
  </si>
  <si>
    <t>שם תלמיד 41</t>
  </si>
  <si>
    <t>שם תלמיד 42</t>
  </si>
  <si>
    <t>שם תלמיד 43</t>
  </si>
  <si>
    <t>שם תלמיד 44</t>
  </si>
  <si>
    <t>שם תלמיד 45</t>
  </si>
  <si>
    <t>שם תלמיד 46</t>
  </si>
  <si>
    <t>שם תלמיד 47</t>
  </si>
  <si>
    <t>שם תלמיד 48</t>
  </si>
  <si>
    <t>שם תלמיד 49</t>
  </si>
  <si>
    <t>שם תלמיד 50</t>
  </si>
  <si>
    <t>שם תלמיד 51</t>
  </si>
  <si>
    <t>שם תלמיד 52</t>
  </si>
  <si>
    <t>שם תלמיד 53</t>
  </si>
  <si>
    <t>שם תלמיד 54</t>
  </si>
  <si>
    <t>שם תלמיד 55</t>
  </si>
  <si>
    <t>שם תלמיד 56</t>
  </si>
  <si>
    <t>שם תלמיד 57</t>
  </si>
  <si>
    <t>שם תלמיד 58</t>
  </si>
  <si>
    <t>שם תלמיד 59</t>
  </si>
  <si>
    <t>שם תלמיד 60</t>
  </si>
  <si>
    <t>ציון לא עובר</t>
  </si>
  <si>
    <t>עיצוב מותנה</t>
  </si>
  <si>
    <t>צבע</t>
  </si>
  <si>
    <t>ציון בקרה וציון סופי גדולים מהציון הרשום ב-B1</t>
  </si>
  <si>
    <t>מס' שיעורים שנלמדו ריק וכשיש ציון לשיעור לתלמיד</t>
  </si>
  <si>
    <t>ירוק</t>
  </si>
  <si>
    <t>אדום</t>
  </si>
  <si>
    <t>כתום</t>
  </si>
  <si>
    <t>בקרות</t>
  </si>
  <si>
    <t>ציון אינו יכול להיות גבוה מ-100</t>
  </si>
  <si>
    <t>ציון משימת העשרה אינו יכול להיות גבוה מ-5</t>
  </si>
  <si>
    <t>יש התראה אם סך התפלגות האחוזים קטנה / גדולה מ-100%</t>
  </si>
  <si>
    <t>עיצובים</t>
  </si>
  <si>
    <t>סיכום פרק מורחב
3</t>
  </si>
  <si>
    <t>סיכום פרק מורחב
4</t>
  </si>
  <si>
    <t>בעיה בחלוקת האחוזים לרכיבים השונים:
אין 100%</t>
  </si>
  <si>
    <t>אחוזים לחישוב פרק 1</t>
  </si>
  <si>
    <t>סיכום פרק 
1</t>
  </si>
  <si>
    <t>סיכום פרק 
2</t>
  </si>
  <si>
    <t>סיכום פרק 
3</t>
  </si>
  <si>
    <t>סיכום פרק 
4</t>
  </si>
  <si>
    <t>V</t>
  </si>
  <si>
    <t>-</t>
  </si>
  <si>
    <t xml:space="preserve">כמה ציונים  יש לחישוב פרק 1 </t>
  </si>
  <si>
    <t>סיכום פרק מורחב
5</t>
  </si>
  <si>
    <t>ציון בקרה וציון סופי קטנים מהציון הרשום ב-D1</t>
  </si>
  <si>
    <t>ת.ז</t>
  </si>
  <si>
    <t>מס' שיעורים שנלמדו ריק ויש ציון לשיעור לתלמיד</t>
  </si>
  <si>
    <t>מטלת סיכום קורס- בוטל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</si>
</sst>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8" x14ac:knownFonts="1">
    <font>
      <sz val="10"/>
      <color rgb="FF000000"/>
      <name val="Arial"/>
      <scheme val="minor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22"/>
      <color theme="1"/>
      <name val="Calibri"/>
      <family val="2"/>
    </font>
    <font>
      <b/>
      <sz val="26"/>
      <color rgb="FF000000"/>
      <name val="Calibri"/>
      <family val="2"/>
    </font>
    <font>
      <sz val="8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12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7ADDFF"/>
        <bgColor rgb="FF7ADDFF"/>
      </patternFill>
    </fill>
    <fill>
      <patternFill patternType="solid">
        <fgColor rgb="FF9BC2E6"/>
        <bgColor rgb="FF9BC2E6"/>
      </patternFill>
    </fill>
    <fill>
      <patternFill patternType="solid">
        <fgColor rgb="FFCAFF8C"/>
        <bgColor rgb="FFCAFF8C"/>
      </patternFill>
    </fill>
    <fill>
      <patternFill patternType="solid">
        <fgColor rgb="FFFFA1EF"/>
        <bgColor rgb="FFFFA1E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theme="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4.9989318521683403E-2"/>
        <bgColor rgb="FFFFA1EF"/>
      </patternFill>
    </fill>
    <fill>
      <patternFill patternType="solid">
        <fgColor theme="2" tint="-4.9989318521683403E-2"/>
        <bgColor theme="7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59999389629810485"/>
        <bgColor rgb="FF7ADDFF"/>
      </patternFill>
    </fill>
    <fill>
      <patternFill patternType="solid">
        <fgColor rgb="FFFFFF00"/>
        <bgColor indexed="64"/>
      </patternFill>
    </fill>
    <fill>
      <patternFill patternType="solid">
        <fgColor rgb="FFA6E3B7"/>
        <bgColor indexed="64"/>
      </patternFill>
    </fill>
    <fill>
      <patternFill patternType="solid">
        <fgColor rgb="FFFFFFFF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9" fontId="16" fillId="0" borderId="0" applyFont="0" applyFill="0" applyBorder="0" applyAlignment="0" applyProtection="0"/>
  </cellStyleXfs>
  <cellXfs count="189">
    <xf numFmtId="0" fontId="0" fillId="0" borderId="0" xfId="0"/>
    <xf numFmtId="0" fontId="3" fillId="11" borderId="1" xfId="0" applyFont="1" applyFill="1" applyBorder="1" applyAlignment="1">
      <alignment horizontal="center"/>
    </xf>
    <xf numFmtId="10" fontId="2" fillId="0" borderId="0" xfId="0" applyNumberFormat="1" applyFont="1" applyAlignment="1" applyProtection="1">
      <alignment horizontal="center" vertical="center" wrapText="1"/>
      <protection locked="0"/>
    </xf>
    <xf numFmtId="9" fontId="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9" fontId="1" fillId="8" borderId="0" xfId="0" applyNumberFormat="1" applyFont="1" applyFill="1" applyAlignment="1" applyProtection="1">
      <alignment horizontal="right" wrapText="1"/>
      <protection locked="0"/>
    </xf>
    <xf numFmtId="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right" wrapText="1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0" fontId="1" fillId="11" borderId="1" xfId="0" applyFont="1" applyFill="1" applyBorder="1" applyAlignment="1" applyProtection="1">
      <alignment horizontal="center" wrapText="1"/>
      <protection locked="0"/>
    </xf>
    <xf numFmtId="0" fontId="1" fillId="6" borderId="0" xfId="0" applyFont="1" applyFill="1" applyProtection="1">
      <protection locked="0"/>
    </xf>
    <xf numFmtId="0" fontId="1" fillId="6" borderId="9" xfId="0" applyFont="1" applyFill="1" applyBorder="1" applyAlignment="1" applyProtection="1">
      <alignment horizontal="right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7" fillId="6" borderId="0" xfId="0" applyFont="1" applyFill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wrapText="1"/>
    </xf>
    <xf numFmtId="164" fontId="1" fillId="6" borderId="4" xfId="0" applyNumberFormat="1" applyFont="1" applyFill="1" applyBorder="1" applyAlignment="1">
      <alignment horizontal="center" wrapText="1"/>
    </xf>
    <xf numFmtId="10" fontId="1" fillId="0" borderId="0" xfId="0" applyNumberFormat="1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9" fontId="1" fillId="8" borderId="0" xfId="0" applyNumberFormat="1" applyFont="1" applyFill="1" applyAlignment="1">
      <alignment horizontal="center" vertical="center" wrapText="1"/>
    </xf>
    <xf numFmtId="9" fontId="9" fillId="0" borderId="10" xfId="0" applyNumberFormat="1" applyFont="1" applyBorder="1" applyAlignment="1" applyProtection="1">
      <alignment horizontal="center" vertical="center" wrapText="1"/>
      <protection locked="0"/>
    </xf>
    <xf numFmtId="10" fontId="9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0" fontId="1" fillId="8" borderId="15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1" fillId="11" borderId="8" xfId="0" applyFont="1" applyFill="1" applyBorder="1" applyAlignment="1" applyProtection="1">
      <alignment horizontal="center" wrapText="1"/>
      <protection locked="0"/>
    </xf>
    <xf numFmtId="0" fontId="1" fillId="6" borderId="6" xfId="0" applyFont="1" applyFill="1" applyBorder="1" applyAlignment="1" applyProtection="1">
      <alignment horizontal="center" wrapText="1"/>
      <protection locked="0"/>
    </xf>
    <xf numFmtId="10" fontId="2" fillId="0" borderId="18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horizontal="center" vertical="center" wrapText="1"/>
      <protection locked="0"/>
    </xf>
    <xf numFmtId="0" fontId="6" fillId="10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0" fontId="5" fillId="12" borderId="6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 applyProtection="1">
      <alignment horizontal="center" vertical="center"/>
      <protection locked="0"/>
    </xf>
    <xf numFmtId="0" fontId="1" fillId="6" borderId="22" xfId="0" applyFont="1" applyFill="1" applyBorder="1" applyAlignment="1" applyProtection="1">
      <alignment horizontal="right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 applyProtection="1">
      <alignment horizontal="center" vertical="center" wrapText="1"/>
      <protection locked="0"/>
    </xf>
    <xf numFmtId="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0" fontId="4" fillId="0" borderId="0" xfId="0" applyNumberFormat="1" applyFont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10" fontId="1" fillId="13" borderId="27" xfId="0" applyNumberFormat="1" applyFont="1" applyFill="1" applyBorder="1" applyAlignment="1">
      <alignment horizontal="center" vertical="center" wrapText="1"/>
    </xf>
    <xf numFmtId="10" fontId="1" fillId="13" borderId="1" xfId="0" applyNumberFormat="1" applyFont="1" applyFill="1" applyBorder="1" applyAlignment="1">
      <alignment horizontal="center" vertical="center" wrapText="1"/>
    </xf>
    <xf numFmtId="10" fontId="1" fillId="13" borderId="28" xfId="0" applyNumberFormat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9" fontId="14" fillId="0" borderId="31" xfId="0" applyNumberFormat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9" fontId="14" fillId="0" borderId="32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5" fontId="14" fillId="0" borderId="31" xfId="0" applyNumberFormat="1" applyFont="1" applyBorder="1" applyAlignment="1">
      <alignment horizontal="center"/>
    </xf>
    <xf numFmtId="165" fontId="14" fillId="0" borderId="32" xfId="0" applyNumberFormat="1" applyFont="1" applyBorder="1" applyAlignment="1">
      <alignment horizontal="center"/>
    </xf>
    <xf numFmtId="165" fontId="14" fillId="0" borderId="33" xfId="0" applyNumberFormat="1" applyFont="1" applyBorder="1" applyAlignment="1">
      <alignment horizontal="center"/>
    </xf>
    <xf numFmtId="9" fontId="9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10" fontId="9" fillId="0" borderId="12" xfId="1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9" fontId="2" fillId="0" borderId="18" xfId="1" applyNumberFormat="1" applyFont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center" vertical="center" wrapText="1"/>
    </xf>
    <xf numFmtId="9" fontId="4" fillId="14" borderId="11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center" vertical="center" wrapText="1"/>
    </xf>
    <xf numFmtId="9" fontId="9" fillId="0" borderId="0" xfId="1" applyNumberFormat="1" applyFont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10" fontId="9" fillId="0" borderId="0" xfId="1" applyNumberFormat="1" applyFont="1" applyAlignment="1" applyProtection="1">
      <alignment horizontal="center" vertical="center" wrapText="1"/>
      <protection locked="0"/>
    </xf>
    <xf numFmtId="10" fontId="2" fillId="0" borderId="0" xfId="1" applyNumberFormat="1" applyFont="1" applyAlignment="1" applyProtection="1">
      <alignment horizontal="center" vertical="center" wrapText="1"/>
      <protection locked="0"/>
    </xf>
    <xf numFmtId="9" fontId="2" fillId="0" borderId="0" xfId="1" applyNumberFormat="1" applyFont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1" fillId="0" borderId="0" xfId="1" applyFont="1" applyProtection="1">
      <protection locked="0"/>
    </xf>
    <xf numFmtId="9" fontId="1" fillId="8" borderId="0" xfId="1" applyNumberFormat="1" applyFont="1" applyFill="1" applyAlignment="1" applyProtection="1">
      <alignment horizontal="right" wrapText="1"/>
      <protection locked="0"/>
    </xf>
    <xf numFmtId="10" fontId="1" fillId="0" borderId="0" xfId="1" applyNumberFormat="1" applyFont="1" applyAlignment="1">
      <alignment horizontal="center" vertical="center" wrapText="1"/>
    </xf>
    <xf numFmtId="9" fontId="1" fillId="0" borderId="0" xfId="1" applyNumberFormat="1" applyFont="1" applyAlignment="1">
      <alignment horizontal="center" vertical="center" wrapText="1"/>
    </xf>
    <xf numFmtId="9" fontId="1" fillId="8" borderId="23" xfId="1" applyNumberFormat="1" applyFont="1" applyFill="1" applyBorder="1" applyAlignment="1">
      <alignment horizontal="center" vertical="center" wrapText="1"/>
    </xf>
    <xf numFmtId="9" fontId="1" fillId="8" borderId="2" xfId="1" applyNumberFormat="1" applyFont="1" applyFill="1" applyBorder="1" applyAlignment="1">
      <alignment horizontal="center" vertical="center" wrapText="1"/>
    </xf>
    <xf numFmtId="9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9" borderId="6" xfId="1" applyFont="1" applyFill="1" applyBorder="1" applyAlignment="1" applyProtection="1">
      <alignment horizontal="center" vertical="center" wrapText="1"/>
      <protection locked="0"/>
    </xf>
    <xf numFmtId="0" fontId="6" fillId="10" borderId="6" xfId="1" applyFont="1" applyFill="1" applyBorder="1" applyAlignment="1" applyProtection="1">
      <alignment horizontal="center" vertical="center" wrapText="1"/>
      <protection locked="0"/>
    </xf>
    <xf numFmtId="0" fontId="5" fillId="4" borderId="6" xfId="1" applyFont="1" applyFill="1" applyBorder="1" applyAlignment="1" applyProtection="1">
      <alignment horizontal="center" vertical="center" wrapText="1"/>
      <protection locked="0"/>
    </xf>
    <xf numFmtId="0" fontId="5" fillId="5" borderId="6" xfId="1" applyFont="1" applyFill="1" applyBorder="1" applyAlignment="1" applyProtection="1">
      <alignment horizontal="center" vertical="center" wrapText="1"/>
      <protection locked="0"/>
    </xf>
    <xf numFmtId="0" fontId="5" fillId="12" borderId="6" xfId="1" applyFont="1" applyFill="1" applyBorder="1" applyAlignment="1" applyProtection="1">
      <alignment horizontal="center" vertical="center" wrapText="1"/>
      <protection locked="0"/>
    </xf>
    <xf numFmtId="0" fontId="6" fillId="7" borderId="6" xfId="1" applyFont="1" applyFill="1" applyBorder="1" applyAlignment="1" applyProtection="1">
      <alignment horizontal="center" vertical="center" wrapText="1"/>
      <protection locked="0"/>
    </xf>
    <xf numFmtId="0" fontId="6" fillId="7" borderId="7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center"/>
      <protection locked="0"/>
    </xf>
    <xf numFmtId="0" fontId="1" fillId="15" borderId="6" xfId="1" applyFont="1" applyFill="1" applyBorder="1" applyAlignment="1" applyProtection="1">
      <alignment horizontal="center" wrapText="1"/>
      <protection locked="0"/>
    </xf>
    <xf numFmtId="0" fontId="1" fillId="6" borderId="8" xfId="1" applyFont="1" applyFill="1" applyBorder="1" applyAlignment="1" applyProtection="1">
      <alignment horizontal="right" wrapText="1"/>
      <protection locked="0"/>
    </xf>
    <xf numFmtId="0" fontId="1" fillId="6" borderId="1" xfId="1" applyFont="1" applyFill="1" applyBorder="1" applyAlignment="1" applyProtection="1">
      <alignment horizontal="center" wrapText="1"/>
      <protection locked="0"/>
    </xf>
    <xf numFmtId="0" fontId="1" fillId="11" borderId="1" xfId="1" applyFont="1" applyFill="1" applyBorder="1" applyAlignment="1" applyProtection="1">
      <alignment horizontal="center" wrapText="1"/>
      <protection locked="0"/>
    </xf>
    <xf numFmtId="0" fontId="3" fillId="11" borderId="1" xfId="1" applyFont="1" applyFill="1" applyBorder="1" applyAlignment="1">
      <alignment horizontal="center"/>
    </xf>
    <xf numFmtId="164" fontId="1" fillId="6" borderId="1" xfId="1" applyNumberFormat="1" applyFont="1" applyFill="1" applyBorder="1" applyAlignment="1">
      <alignment horizontal="center" wrapText="1"/>
    </xf>
    <xf numFmtId="10" fontId="2" fillId="0" borderId="18" xfId="1" applyNumberFormat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10" fontId="4" fillId="0" borderId="0" xfId="1" applyNumberFormat="1" applyFont="1" applyAlignment="1" applyProtection="1">
      <alignment horizontal="center" vertical="center" wrapText="1"/>
      <protection locked="0"/>
    </xf>
    <xf numFmtId="10" fontId="1" fillId="13" borderId="27" xfId="1" applyNumberFormat="1" applyFont="1" applyFill="1" applyBorder="1" applyAlignment="1">
      <alignment horizontal="center" vertical="center" wrapText="1"/>
    </xf>
    <xf numFmtId="10" fontId="1" fillId="13" borderId="1" xfId="1" applyNumberFormat="1" applyFont="1" applyFill="1" applyBorder="1" applyAlignment="1">
      <alignment horizontal="center" vertical="center" wrapText="1"/>
    </xf>
    <xf numFmtId="0" fontId="1" fillId="6" borderId="0" xfId="1" applyFont="1" applyFill="1" applyProtection="1">
      <protection locked="0"/>
    </xf>
    <xf numFmtId="0" fontId="1" fillId="15" borderId="1" xfId="1" applyFont="1" applyFill="1" applyBorder="1" applyAlignment="1" applyProtection="1">
      <alignment horizontal="center" wrapText="1"/>
      <protection locked="0"/>
    </xf>
    <xf numFmtId="0" fontId="5" fillId="2" borderId="29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0" fontId="13" fillId="0" borderId="24" xfId="1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9" fontId="14" fillId="0" borderId="31" xfId="1" applyNumberFormat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9" fontId="14" fillId="0" borderId="32" xfId="1" applyNumberFormat="1" applyFont="1" applyBorder="1" applyAlignment="1">
      <alignment horizontal="center"/>
    </xf>
    <xf numFmtId="0" fontId="4" fillId="0" borderId="20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165" fontId="14" fillId="0" borderId="31" xfId="1" applyNumberFormat="1" applyFont="1" applyBorder="1" applyAlignment="1">
      <alignment horizontal="center"/>
    </xf>
    <xf numFmtId="165" fontId="14" fillId="0" borderId="32" xfId="1" applyNumberFormat="1" applyFont="1" applyBorder="1" applyAlignment="1">
      <alignment horizontal="center"/>
    </xf>
    <xf numFmtId="0" fontId="1" fillId="6" borderId="22" xfId="1" applyFont="1" applyFill="1" applyBorder="1" applyAlignment="1" applyProtection="1">
      <alignment horizontal="right" wrapText="1"/>
      <protection locked="0"/>
    </xf>
    <xf numFmtId="0" fontId="1" fillId="6" borderId="3" xfId="1" applyFont="1" applyFill="1" applyBorder="1" applyAlignment="1" applyProtection="1">
      <alignment horizontal="center" wrapText="1"/>
      <protection locked="0"/>
    </xf>
    <xf numFmtId="0" fontId="1" fillId="11" borderId="8" xfId="1" applyFont="1" applyFill="1" applyBorder="1" applyAlignment="1" applyProtection="1">
      <alignment horizontal="center" wrapText="1"/>
      <protection locked="0"/>
    </xf>
    <xf numFmtId="0" fontId="1" fillId="15" borderId="4" xfId="1" applyFont="1" applyFill="1" applyBorder="1" applyAlignment="1" applyProtection="1">
      <alignment horizontal="center" wrapText="1"/>
      <protection locked="0"/>
    </xf>
    <xf numFmtId="0" fontId="1" fillId="6" borderId="9" xfId="1" applyFont="1" applyFill="1" applyBorder="1" applyAlignment="1" applyProtection="1">
      <alignment horizontal="right" wrapText="1"/>
      <protection locked="0"/>
    </xf>
    <xf numFmtId="0" fontId="1" fillId="6" borderId="4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wrapText="1"/>
      <protection locked="0"/>
    </xf>
    <xf numFmtId="0" fontId="2" fillId="0" borderId="0" xfId="1" applyFont="1" applyProtection="1">
      <protection locked="0"/>
    </xf>
    <xf numFmtId="10" fontId="1" fillId="8" borderId="35" xfId="2" applyNumberFormat="1" applyFont="1" applyFill="1" applyBorder="1" applyAlignment="1">
      <alignment horizontal="center" vertical="center" wrapText="1"/>
    </xf>
    <xf numFmtId="0" fontId="17" fillId="0" borderId="10" xfId="1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9" fontId="1" fillId="0" borderId="13" xfId="0" applyNumberFormat="1" applyFont="1" applyBorder="1" applyAlignment="1" applyProtection="1">
      <alignment horizontal="center" vertical="center" wrapText="1"/>
      <protection locked="0"/>
    </xf>
    <xf numFmtId="9" fontId="1" fillId="0" borderId="17" xfId="0" applyNumberFormat="1" applyFont="1" applyBorder="1" applyAlignment="1" applyProtection="1">
      <alignment horizontal="center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9" fontId="2" fillId="0" borderId="0" xfId="0" applyNumberFormat="1" applyFont="1" applyAlignment="1">
      <alignment horizontal="center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9" fontId="1" fillId="13" borderId="24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5" xfId="0" applyNumberFormat="1" applyFont="1" applyFill="1" applyBorder="1" applyAlignment="1" applyProtection="1">
      <alignment horizontal="center" vertical="center" wrapText="1"/>
      <protection locked="0"/>
    </xf>
    <xf numFmtId="9" fontId="1" fillId="13" borderId="26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0" xfId="1" applyNumberFormat="1" applyFont="1" applyAlignment="1">
      <alignment horizontal="center" vertical="center" wrapText="1"/>
    </xf>
    <xf numFmtId="9" fontId="2" fillId="0" borderId="19" xfId="1" applyNumberFormat="1" applyFont="1" applyBorder="1" applyAlignment="1">
      <alignment horizontal="center" vertical="center" wrapText="1"/>
    </xf>
    <xf numFmtId="10" fontId="1" fillId="8" borderId="23" xfId="1" applyNumberFormat="1" applyFont="1" applyFill="1" applyBorder="1" applyAlignment="1">
      <alignment horizontal="center" vertical="center" wrapText="1"/>
    </xf>
    <xf numFmtId="10" fontId="1" fillId="8" borderId="34" xfId="1" applyNumberFormat="1" applyFont="1" applyFill="1" applyBorder="1" applyAlignment="1">
      <alignment horizontal="center" vertical="center" wrapText="1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/>
      <protection locked="0"/>
    </xf>
    <xf numFmtId="9" fontId="1" fillId="13" borderId="24" xfId="1" applyNumberFormat="1" applyFont="1" applyFill="1" applyBorder="1" applyAlignment="1" applyProtection="1">
      <alignment horizontal="center" vertical="center" wrapText="1"/>
      <protection locked="0"/>
    </xf>
    <xf numFmtId="9" fontId="1" fillId="13" borderId="25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3A031DD1-9D7C-4A8D-8E85-39A3D1D3799E}"/>
    <cellStyle name="Percent" xfId="2" builtinId="5"/>
  </cellStyles>
  <dxfs count="52"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theme="2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2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2" tint="-4.9989318521683403E-2"/>
        </patternFill>
      </fill>
      <alignment horizontal="center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27F931"/>
      <color rgb="FF00FF00"/>
      <color rgb="FF66FF66"/>
      <color rgb="FF00CC00"/>
      <color rgb="FFF2EC6E"/>
      <color rgb="FFE2E2E2"/>
      <color rgb="FF66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163DE1-585C-4535-8DA9-57C2F70436E7}" name="טבלת_ציונים13" displayName="טבלת_ציונים13" ref="A5:O65" totalsRowShown="0" headerRowDxfId="51" dataDxfId="49" headerRowBorderDxfId="50" tableBorderDxfId="48" totalsRowBorderDxfId="47">
  <autoFilter ref="A5:O65" xr:uid="{F7C65FC0-123F-42B9-8466-277249F9F886}"/>
  <tableColumns count="15">
    <tableColumn id="1" xr3:uid="{55CEB51B-9A65-4B4B-A192-D5737D8AE2A3}" name="שמות התלמידים " dataDxfId="46"/>
    <tableColumn id="13" xr3:uid="{49386D70-A373-41A2-AF85-DFB1B053597A}" name="סיכום פרק מורחב_x000a_1" dataDxfId="45"/>
    <tableColumn id="14" xr3:uid="{0647763E-D82E-4E37-A90C-164C08A647CF}" name="סיכום פרק מורחב_x000a_2" dataDxfId="44"/>
    <tableColumn id="2" xr3:uid="{5AC3E2B5-9534-4C62-A9E8-3B723C7F6347}" name="סיכום פרק מורחב_x000a_3" dataDxfId="43"/>
    <tableColumn id="15" xr3:uid="{F37C35A3-A1DA-49CA-AD06-DFE231335B35}" name="סיכום פרק מורחב_x000a_4" dataDxfId="42"/>
    <tableColumn id="3" xr3:uid="{500A6567-A1CD-49EB-AE7D-BBD7F35FEA85}" name="סיכום פרק מורחב_x000a_5" dataDxfId="41"/>
    <tableColumn id="4" xr3:uid="{0C2E8564-A63D-404A-B4EC-FD5C897001A7}" name="שיעור לתלמיד _x000a_עד נקודת הבקרה" dataDxfId="40"/>
    <tableColumn id="12" xr3:uid="{1D30FDD4-C54B-46EC-91F6-998A07C0EB73}" name="מס' שיעורים שנלמדו" dataDxfId="39"/>
    <tableColumn id="5" xr3:uid="{7024BB98-52C1-4415-A5B8-53DFEFA23906}" name="בקרה" dataDxfId="38">
      <calculatedColumnFormula>IFERROR(ROUND(
B6*V6/$I$4+
C6*V6/$I$4+
D6*V6/$I$4+
E6*V6/$I$4+
F6*V6/$I$4+
G6*$Q$2/טבלת_ציונים13[[#This Row],[מס'' שיעורים שנלמדו]]*$G$4/$I$4,1),"")</calculatedColumnFormula>
    </tableColumn>
    <tableColumn id="6" xr3:uid="{34D2E812-B5E2-48E2-94E9-AE9CCBF8A78D}" name="מטלת סיכום קורס- בוטל" dataDxfId="37"/>
    <tableColumn id="7" xr3:uid="{CD062E08-470D-4232-86F2-A71E124397BE}" name="תלמידאות" dataDxfId="36"/>
    <tableColumn id="8" xr3:uid="{2CB3279B-422F-4FB9-B1EE-53E988CF2E1E}" name="(שיעור לתלמיד)_x000a_ממולא בסוף הקורס מקמפוס" dataDxfId="35"/>
    <tableColumn id="9" xr3:uid="{2E69AB72-A4AA-49A8-8C2F-D5F6971A324D}" name="משימת העשרה" dataDxfId="34"/>
    <tableColumn id="10" xr3:uid="{E2E26704-2F42-4D99-A115-6CB5CB41D7EB}" name="ציון סופי" dataDxfId="33">
      <calculatedColumnFormula>IF(ROUND(($B$4*B6)+($C$4*C6)+($D$4*D6)+($E$4*E6)+($F$4*F6)+($J$4*J6)+($K$4*K6)+($L$4*L6),1)=0, "",ROUND(($B$4*B6)+($C$4*C6)+($D$4*D6)+($E$4*E6)+($F$4*F6)+($J$4*J6)+($K$4*K6)+($L$4*L6),1))</calculatedColumnFormula>
    </tableColumn>
    <tableColumn id="11" xr3:uid="{4AFCDF89-99CF-46DE-9510-1F2F69F10400}" name="ציון סופי + משימת העשרה" dataDxfId="32">
      <calculatedColumnFormula>IF(טבלת_ציונים13[[#This Row],[ציון סופי]]="","",ROUND(IF((N6+M6) &gt; 100,100,N6+M6),1))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6F904A-3497-43C7-85D8-5399FE7B39A5}" name="טבלת_ציונים132" displayName="טבלת_ציונים132" ref="A5:M65" totalsRowShown="0" headerRowDxfId="31" dataDxfId="29" headerRowBorderDxfId="30" tableBorderDxfId="28" totalsRowBorderDxfId="27">
  <autoFilter ref="A5:M65" xr:uid="{F7C65FC0-123F-42B9-8466-277249F9F886}"/>
  <tableColumns count="13">
    <tableColumn id="15" xr3:uid="{4EE45936-FCA4-4A46-99BE-3B0AD568AB91}" name="ת.ז" dataDxfId="26"/>
    <tableColumn id="1" xr3:uid="{409D4B98-4CCB-4952-BEF3-17B97E191A93}" name="שמות התלמידים " dataDxfId="25"/>
    <tableColumn id="13" xr3:uid="{4CADDDDF-3B1E-45B7-AA45-A98407A4114F}" name="סיכום פרק מורחב_x000a_1" dataDxfId="24"/>
    <tableColumn id="14" xr3:uid="{09933E0C-125F-48A5-8933-0C1BE417475A}" name="סיכום פרק מורחב_x000a_2" dataDxfId="23"/>
    <tableColumn id="2" xr3:uid="{5D5F3692-BFCF-4945-99CC-6D14FE6A5205}" name="סיכום פרק מורחב_x000a_3" dataDxfId="22"/>
    <tableColumn id="4" xr3:uid="{A3030208-100C-48F6-83F8-9BF33FAE1783}" name="שיעור לתלמיד _x000a_עד נקודת הבקרה" dataDxfId="21"/>
    <tableColumn id="12" xr3:uid="{AF194B3E-847F-43CB-8FD0-B123057740EC}" name="מס' שיעורים שנלמדו" dataDxfId="20"/>
    <tableColumn id="5" xr3:uid="{A3D96C25-8F2D-4A1B-9B36-D121D49ACE2F}" name="בקרה" dataDxfId="19">
      <calculatedColumnFormula>IFERROR(ROUND(
C6*T6/$H$4+
D6*T6/$H$4+
E6*T6/$H$4+
F6*$M$2/טבלת_ציונים132[[#This Row],[מס'' שיעורים שנלמדו]]*$F$4/$H$4,1),"")</calculatedColumnFormula>
    </tableColumn>
    <tableColumn id="7" xr3:uid="{28A0486C-D932-4E59-ACB2-B1F0B22FACD7}" name="תלמידאות" dataDxfId="18"/>
    <tableColumn id="8" xr3:uid="{95DFDFB2-8D5F-4803-8FBC-3B77826072FA}" name="(שיעור לתלמיד)_x000a_ממולא בסוף הקורס מקמפוס" dataDxfId="17"/>
    <tableColumn id="9" xr3:uid="{9693D658-8018-477D-B09E-54DDED09D759}" name="משימת העשרה" dataDxfId="16"/>
    <tableColumn id="10" xr3:uid="{38B718C7-F77D-48D9-966B-F317B5AD964F}" name="ציון סופי" dataDxfId="15">
      <calculatedColumnFormula>IF(ROUND(($C$4*C6)+($D$4*D6)+($E$4*E6)+($I$4*I6)+($J$4*J6),1)=0, "",ROUND(($C$4*C6)+($D$4*D6)+($E$4*E6)+($I$4*I6)+($J$4*J6),1))</calculatedColumnFormula>
    </tableColumn>
    <tableColumn id="11" xr3:uid="{D437D682-567F-43F8-A63A-32A442D99D29}" name="ציון סופי + משימת העשרה" dataDxfId="14">
      <calculatedColumnFormula>IF(טבלת_ציונים132[[#This Row],[ציון סופי]]="","",ROUND(IF((L6+K6) &gt; 100,100,L6+K6),1))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75C4-0482-4948-B5A8-0DA89926CA62}">
  <sheetPr>
    <outlinePr summaryBelow="0" summaryRight="0"/>
  </sheetPr>
  <dimension ref="A1:AN1042"/>
  <sheetViews>
    <sheetView rightToLeft="1" zoomScale="70" zoomScaleNormal="70" workbookViewId="0">
      <selection activeCell="D12" sqref="D12"/>
    </sheetView>
  </sheetViews>
  <sheetFormatPr defaultColWidth="12.59765625" defaultRowHeight="15.75" customHeight="1" x14ac:dyDescent="0.55000000000000004"/>
  <cols>
    <col min="1" max="1" width="18.86328125" style="14" customWidth="1"/>
    <col min="2" max="6" width="13.3984375" style="14" customWidth="1"/>
    <col min="7" max="7" width="14.73046875" style="14" customWidth="1"/>
    <col min="8" max="8" width="12.265625" style="14" customWidth="1"/>
    <col min="9" max="9" width="12.59765625" style="14" customWidth="1"/>
    <col min="10" max="10" width="10.59765625" style="14" customWidth="1"/>
    <col min="11" max="11" width="11.1328125" style="14" customWidth="1"/>
    <col min="12" max="12" width="17.86328125" style="14" customWidth="1"/>
    <col min="13" max="13" width="8.59765625" style="14" customWidth="1"/>
    <col min="14" max="14" width="10.59765625" style="14" customWidth="1"/>
    <col min="15" max="15" width="17.86328125" style="23" customWidth="1"/>
    <col min="16" max="16" width="19.86328125" style="4" customWidth="1"/>
    <col min="17" max="17" width="7.265625" style="4" customWidth="1"/>
    <col min="18" max="18" width="41.1328125" style="4" customWidth="1"/>
    <col min="19" max="19" width="37" style="4" bestFit="1" customWidth="1"/>
    <col min="20" max="20" width="12.59765625" style="4"/>
    <col min="21" max="27" width="12.59765625" style="4" customWidth="1"/>
    <col min="28" max="40" width="12.59765625" style="4"/>
    <col min="41" max="16384" width="12.59765625" style="14"/>
  </cols>
  <sheetData>
    <row r="1" spans="1:40" s="5" customFormat="1" ht="49.5" customHeight="1" thickBot="1" x14ac:dyDescent="0.4">
      <c r="A1" s="30" t="s">
        <v>14</v>
      </c>
      <c r="B1" s="61">
        <v>80</v>
      </c>
      <c r="C1" s="31" t="s">
        <v>75</v>
      </c>
      <c r="D1" s="32">
        <v>55</v>
      </c>
      <c r="E1" s="36"/>
      <c r="F1" s="63"/>
      <c r="G1" s="3"/>
      <c r="L1" s="174" t="str">
        <f>IF(Q1&gt;100%,S1,IF(Q1&lt;100%,S1,""))</f>
        <v/>
      </c>
      <c r="M1" s="174"/>
      <c r="N1" s="174"/>
      <c r="O1" s="175"/>
      <c r="P1" s="57" t="s">
        <v>13</v>
      </c>
      <c r="Q1" s="58">
        <f>SUM(J4:L4,B4:F4)</f>
        <v>0.99999999999999989</v>
      </c>
      <c r="R1" s="4"/>
      <c r="S1" s="64" t="s">
        <v>90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40" s="5" customFormat="1" ht="16.5" customHeight="1" thickBot="1" x14ac:dyDescent="0.4">
      <c r="A2" s="34"/>
      <c r="B2" s="34"/>
      <c r="C2" s="34"/>
      <c r="D2" s="35"/>
      <c r="E2" s="36"/>
      <c r="F2" s="62"/>
      <c r="G2" s="36"/>
      <c r="H2" s="2"/>
      <c r="I2" s="3"/>
      <c r="J2" s="59"/>
      <c r="M2" s="3"/>
      <c r="N2" s="6"/>
      <c r="O2" s="4"/>
      <c r="P2" s="7" t="s">
        <v>12</v>
      </c>
      <c r="Q2" s="8">
        <v>6</v>
      </c>
      <c r="R2" s="24"/>
      <c r="S2" s="2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18.399999999999999" thickBot="1" x14ac:dyDescent="0.4">
      <c r="B3" s="171">
        <v>0.35</v>
      </c>
      <c r="C3" s="172"/>
      <c r="D3" s="172"/>
      <c r="E3" s="172"/>
      <c r="F3" s="173"/>
      <c r="G3" s="2"/>
      <c r="H3" s="2"/>
      <c r="I3" s="3"/>
      <c r="J3" s="3"/>
      <c r="K3" s="3"/>
      <c r="L3" s="3"/>
      <c r="M3" s="3"/>
      <c r="N3" s="6"/>
      <c r="O3" s="4"/>
      <c r="R3" s="24"/>
      <c r="S3" s="2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33.75" thickBot="1" x14ac:dyDescent="0.6">
      <c r="A4" s="9" t="s">
        <v>10</v>
      </c>
      <c r="B4" s="33">
        <v>0.16250000000000001</v>
      </c>
      <c r="C4" s="33">
        <v>0.16250000000000001</v>
      </c>
      <c r="D4" s="33">
        <v>0.16250000000000001</v>
      </c>
      <c r="E4" s="33">
        <v>0.16250000000000001</v>
      </c>
      <c r="F4" s="33">
        <v>0</v>
      </c>
      <c r="G4" s="27">
        <v>0.25</v>
      </c>
      <c r="H4" s="27"/>
      <c r="I4" s="28">
        <f>SUM(B4:G4)</f>
        <v>0.9</v>
      </c>
      <c r="J4" s="29"/>
      <c r="K4" s="29">
        <v>0.1</v>
      </c>
      <c r="L4" s="29">
        <v>0.25</v>
      </c>
      <c r="M4" s="10"/>
      <c r="N4" s="11"/>
      <c r="O4" s="12"/>
      <c r="P4" s="13"/>
      <c r="Q4" s="13"/>
      <c r="R4" s="167" t="s">
        <v>87</v>
      </c>
      <c r="S4" s="168"/>
      <c r="T4" s="13"/>
      <c r="U4" s="13"/>
      <c r="V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1:40" s="15" customFormat="1" ht="77.25" customHeight="1" x14ac:dyDescent="0.55000000000000004">
      <c r="A5" s="47" t="s">
        <v>8</v>
      </c>
      <c r="B5" s="48" t="s">
        <v>1</v>
      </c>
      <c r="C5" s="48" t="s">
        <v>2</v>
      </c>
      <c r="D5" s="48" t="s">
        <v>88</v>
      </c>
      <c r="E5" s="48" t="s">
        <v>89</v>
      </c>
      <c r="F5" s="48" t="s">
        <v>99</v>
      </c>
      <c r="G5" s="49" t="s">
        <v>5</v>
      </c>
      <c r="H5" s="49" t="s">
        <v>11</v>
      </c>
      <c r="I5" s="50" t="s">
        <v>4</v>
      </c>
      <c r="J5" s="51" t="s">
        <v>103</v>
      </c>
      <c r="K5" s="52" t="s">
        <v>3</v>
      </c>
      <c r="L5" s="53" t="s">
        <v>9</v>
      </c>
      <c r="M5" s="54" t="s">
        <v>7</v>
      </c>
      <c r="N5" s="55" t="s">
        <v>0</v>
      </c>
      <c r="O5" s="56" t="s">
        <v>6</v>
      </c>
      <c r="R5" s="43" t="s">
        <v>76</v>
      </c>
      <c r="S5" s="44" t="s">
        <v>77</v>
      </c>
      <c r="T5" s="4"/>
      <c r="U5" s="4" t="s">
        <v>98</v>
      </c>
      <c r="V5" s="4" t="s">
        <v>91</v>
      </c>
      <c r="W5" s="4"/>
      <c r="X5" s="176">
        <v>0.3</v>
      </c>
      <c r="Y5" s="177"/>
      <c r="Z5" s="177"/>
      <c r="AA5" s="178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40" s="19" customFormat="1" ht="36" x14ac:dyDescent="0.55000000000000004">
      <c r="A6" s="16" t="s">
        <v>15</v>
      </c>
      <c r="B6" s="16"/>
      <c r="C6" s="16"/>
      <c r="D6" s="17"/>
      <c r="E6" s="17"/>
      <c r="F6" s="17"/>
      <c r="G6" s="18"/>
      <c r="H6" s="18"/>
      <c r="I6" s="1" t="str">
        <f>IFERROR(ROUND(
B6*V6/$I$4+
C6*V6/$I$4+
D6*V6/$I$4+
E6*V6/$I$4+
F6*V6/$I$4+
G6*$Q$2/טבלת_ציונים13[[#This Row],[מס'' שיעורים שנלמדו]]*$G$4/$I$4,1),"")</f>
        <v/>
      </c>
      <c r="J6" s="17"/>
      <c r="K6" s="17"/>
      <c r="L6" s="17"/>
      <c r="M6" s="17"/>
      <c r="N6" s="25" t="str">
        <f t="shared" ref="N6:N37" si="0">IF(ROUND(($B$4*B6)+($C$4*C6)+($D$4*D6)+($E$4*E6)+($F$4*F6)+($J$4*J6)+($K$4*K6)+($L$4*L6),1)=0, "",ROUND(($B$4*B6)+($C$4*C6)+($D$4*D6)+($E$4*E6)+($F$4*F6)+($J$4*J6)+($K$4*K6)+($L$4*L6),1))</f>
        <v/>
      </c>
      <c r="O6" s="1" t="str">
        <f>IF(טבלת_ציונים13[[#This Row],[ציון סופי]]="","",ROUND(IF((N6+M6) &gt; 100,100,N6+M6),1))</f>
        <v/>
      </c>
      <c r="R6" s="40" t="s">
        <v>78</v>
      </c>
      <c r="S6" s="41" t="s">
        <v>80</v>
      </c>
      <c r="T6" s="4"/>
      <c r="U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" s="65">
        <f>$B$3/U6</f>
        <v>0.35</v>
      </c>
      <c r="W6" s="4"/>
      <c r="X6" s="69">
        <v>7.4999999999999997E-2</v>
      </c>
      <c r="Y6" s="70">
        <v>7.4999999999999997E-2</v>
      </c>
      <c r="Z6" s="70">
        <v>7.4999999999999997E-2</v>
      </c>
      <c r="AA6" s="71">
        <v>7.4999999999999997E-2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40" s="19" customFormat="1" ht="36.4" thickBot="1" x14ac:dyDescent="0.6">
      <c r="A7" s="16" t="s">
        <v>16</v>
      </c>
      <c r="B7" s="16"/>
      <c r="C7" s="16"/>
      <c r="D7" s="17"/>
      <c r="E7" s="17"/>
      <c r="F7" s="17"/>
      <c r="G7" s="18"/>
      <c r="H7" s="18"/>
      <c r="I7" s="1" t="str">
        <f>IFERROR(ROUND(
B7*V7/$I$4+
C7*V7/$I$4+
D7*V7/$I$4+
E7*V7/$I$4+
F7*V7/$I$4+
G7*$Q$2/טבלת_ציונים13[[#This Row],[מס'' שיעורים שנלמדו]]*$G$4/$I$4,1),"")</f>
        <v/>
      </c>
      <c r="J7" s="17"/>
      <c r="K7" s="17"/>
      <c r="L7" s="17"/>
      <c r="M7" s="17"/>
      <c r="N7" s="25" t="str">
        <f t="shared" si="0"/>
        <v/>
      </c>
      <c r="O7" s="1" t="str">
        <f>IF(טבלת_ציונים13[[#This Row],[ציון סופי]]="","",ROUND(IF((N7+M7) &gt; 100,100,N7+M7),1))</f>
        <v/>
      </c>
      <c r="R7" s="40" t="s">
        <v>100</v>
      </c>
      <c r="S7" s="41" t="s">
        <v>81</v>
      </c>
      <c r="T7" s="4"/>
      <c r="U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7" s="65">
        <f t="shared" ref="V7:V65" si="1">$B$3/U7</f>
        <v>0.35</v>
      </c>
      <c r="W7" s="4"/>
      <c r="X7" s="66" t="s">
        <v>92</v>
      </c>
      <c r="Y7" s="67" t="s">
        <v>93</v>
      </c>
      <c r="Z7" s="67" t="s">
        <v>94</v>
      </c>
      <c r="AA7" s="68" t="s">
        <v>95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40" s="19" customFormat="1" ht="36" x14ac:dyDescent="0.55000000000000004">
      <c r="A8" s="16" t="s">
        <v>17</v>
      </c>
      <c r="B8" s="16"/>
      <c r="C8" s="16"/>
      <c r="D8" s="17"/>
      <c r="E8" s="17"/>
      <c r="F8" s="17"/>
      <c r="G8" s="18"/>
      <c r="H8" s="18"/>
      <c r="I8" s="1" t="str">
        <f>IFERROR(ROUND(
B8*V8/$I$4+
C8*V8/$I$4+
D8*V8/$I$4+
E8*V8/$I$4+
F8*V8/$I$4+
G8*$Q$2/טבלת_ציונים13[[#This Row],[מס'' שיעורים שנלמדו]]*$G$4/$I$4,1),"")</f>
        <v/>
      </c>
      <c r="J8" s="17"/>
      <c r="K8" s="17"/>
      <c r="L8" s="17"/>
      <c r="M8" s="17"/>
      <c r="N8" s="25" t="str">
        <f t="shared" si="0"/>
        <v/>
      </c>
      <c r="O8" s="1" t="str">
        <f>IF(טבלת_ציונים13[[#This Row],[ציון סופי]]="","",ROUND(IF((N8+M8) &gt; 100,100,N8+M8),1))</f>
        <v/>
      </c>
      <c r="R8" s="42" t="s">
        <v>79</v>
      </c>
      <c r="S8" s="41" t="s">
        <v>82</v>
      </c>
      <c r="T8" s="4"/>
      <c r="U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8" s="65">
        <f t="shared" si="1"/>
        <v>0.35</v>
      </c>
      <c r="W8" s="4"/>
      <c r="X8" s="72" t="s">
        <v>96</v>
      </c>
      <c r="Y8" s="73" t="s">
        <v>97</v>
      </c>
      <c r="Z8" s="73" t="s">
        <v>97</v>
      </c>
      <c r="AA8" s="74" t="s">
        <v>97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40" ht="18.399999999999999" thickBot="1" x14ac:dyDescent="0.6">
      <c r="A9" s="16" t="s">
        <v>18</v>
      </c>
      <c r="B9" s="16"/>
      <c r="C9" s="16"/>
      <c r="D9" s="17"/>
      <c r="E9" s="17"/>
      <c r="F9" s="17"/>
      <c r="G9" s="18"/>
      <c r="H9" s="18"/>
      <c r="I9" s="1" t="str">
        <f>IFERROR(ROUND(
B9*V9/$I$4+
C9*V9/$I$4+
D9*V9/$I$4+
E9*V9/$I$4+
F9*V9/$I$4+
G9*$Q$2/טבלת_ציונים13[[#This Row],[מס'' שיעורים שנלמדו]]*$G$4/$I$4,1),"")</f>
        <v/>
      </c>
      <c r="J9" s="17"/>
      <c r="K9" s="17"/>
      <c r="L9" s="17"/>
      <c r="M9" s="17"/>
      <c r="N9" s="25" t="str">
        <f>IF(ROUND(($B$4*B9)+($C$4*C9)+($D$4*D9)+($E$4*E9)+($F$4*F9)+($J$4*J9)+($K$4*K9)+($L$4*L9),1)=0, "",ROUND(($B$4*B9)+($C$4*C9)+($D$4*D9)+($E$4*E9)+($F$4*F9)+($J$4*J9)+($K$4*K9)+($L$4*L9),1))</f>
        <v/>
      </c>
      <c r="O9" s="1" t="str">
        <f>IF(טבלת_ציונים13[[#This Row],[ציון סופי]]="","",ROUND(IF((N9+M9) &gt; 100,100,N9+M9),1))</f>
        <v/>
      </c>
      <c r="R9" s="42"/>
      <c r="S9" s="41"/>
      <c r="U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9" s="65">
        <f t="shared" si="1"/>
        <v>0.35</v>
      </c>
      <c r="X9" s="75">
        <v>0.3</v>
      </c>
      <c r="Y9" s="76"/>
      <c r="Z9" s="76"/>
      <c r="AA9" s="77"/>
      <c r="AM9" s="14"/>
      <c r="AN9" s="14"/>
    </row>
    <row r="10" spans="1:40" ht="33.75" thickBot="1" x14ac:dyDescent="0.6">
      <c r="A10" s="16" t="s">
        <v>19</v>
      </c>
      <c r="B10" s="16"/>
      <c r="C10" s="16"/>
      <c r="D10" s="17"/>
      <c r="E10" s="17"/>
      <c r="F10" s="17"/>
      <c r="G10" s="18"/>
      <c r="H10" s="18"/>
      <c r="I10" s="1" t="str">
        <f>IFERROR(ROUND(
B10*V10/$I$4+
C10*V10/$I$4+
D10*V10/$I$4+
E10*V10/$I$4+
F10*V10/$I$4+
G10*$Q$2/טבלת_ציונים13[[#This Row],[מס'' שיעורים שנלמדו]]*$G$4/$I$4,1),"")</f>
        <v/>
      </c>
      <c r="J10" s="17"/>
      <c r="K10" s="17"/>
      <c r="L10" s="17"/>
      <c r="M10" s="17"/>
      <c r="N10" s="25" t="str">
        <f t="shared" si="0"/>
        <v/>
      </c>
      <c r="O10" s="1" t="str">
        <f>IF(טבלת_ציונים13[[#This Row],[ציון סופי]]="","",ROUND(IF((N10+M10) &gt; 100,100,N10+M10),1))</f>
        <v/>
      </c>
      <c r="R10" s="169" t="s">
        <v>83</v>
      </c>
      <c r="S10" s="170"/>
      <c r="U1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0" s="65">
        <f t="shared" si="1"/>
        <v>0.35</v>
      </c>
      <c r="X10" s="78"/>
      <c r="Y10" s="79"/>
      <c r="Z10" s="79"/>
      <c r="AA10" s="80"/>
      <c r="AM10" s="14"/>
      <c r="AN10" s="14"/>
    </row>
    <row r="11" spans="1:40" ht="18" x14ac:dyDescent="0.55000000000000004">
      <c r="A11" s="16" t="s">
        <v>20</v>
      </c>
      <c r="B11" s="16"/>
      <c r="C11" s="16"/>
      <c r="D11" s="17"/>
      <c r="E11" s="17"/>
      <c r="F11" s="17"/>
      <c r="G11" s="18"/>
      <c r="H11" s="18"/>
      <c r="I11" s="1" t="str">
        <f>IFERROR(ROUND(
B11*V11/$I$4+
C11*V11/$I$4+
D11*V11/$I$4+
E11*V11/$I$4+
F11*V11/$I$4+
G11*$Q$2/טבלת_ציונים13[[#This Row],[מס'' שיעורים שנלמדו]]*$G$4/$I$4,1),"")</f>
        <v/>
      </c>
      <c r="J11" s="17"/>
      <c r="K11" s="17"/>
      <c r="L11" s="17"/>
      <c r="M11" s="17"/>
      <c r="N11" s="25" t="str">
        <f>IF(ROUND(($B$4*B11)+($C$4*C11)+($D$4*D11)+($E$4*E11)+($F$4*F11)+($J$4*J11)+($K$4*K11)+($L$4*L11),1)=0, "",ROUND(($B$4*B11)+($C$4*C11)+($D$4*D11)+($E$4*E11)+($F$4*F11)+($J$4*J11)+($K$4*K11)+($L$4*L11),1))</f>
        <v/>
      </c>
      <c r="O11" s="1" t="str">
        <f>IF(טבלת_ציונים13[[#This Row],[ציון סופי]]="","",ROUND(IF((N11+M11) &gt; 100,100,N11+M11),1))</f>
        <v/>
      </c>
      <c r="R11" s="42" t="s">
        <v>84</v>
      </c>
      <c r="S11" s="41"/>
      <c r="U1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1" s="65">
        <f t="shared" si="1"/>
        <v>0.35</v>
      </c>
      <c r="X11" s="72" t="s">
        <v>96</v>
      </c>
      <c r="Y11" s="73" t="s">
        <v>96</v>
      </c>
      <c r="Z11" s="73" t="s">
        <v>97</v>
      </c>
      <c r="AA11" s="74" t="s">
        <v>97</v>
      </c>
      <c r="AM11" s="14"/>
      <c r="AN11" s="14"/>
    </row>
    <row r="12" spans="1:40" ht="36.4" thickBot="1" x14ac:dyDescent="0.6">
      <c r="A12" s="16" t="s">
        <v>21</v>
      </c>
      <c r="B12" s="16"/>
      <c r="C12" s="16"/>
      <c r="D12" s="17"/>
      <c r="E12" s="17"/>
      <c r="F12" s="17"/>
      <c r="G12" s="18"/>
      <c r="H12" s="18"/>
      <c r="I12" s="1" t="str">
        <f>IFERROR(ROUND(
B12*V12/$I$4+
C12*V12/$I$4+
D12*V12/$I$4+
E12*V12/$I$4+
F12*V12/$I$4+
G12*$Q$2/טבלת_ציונים13[[#This Row],[מס'' שיעורים שנלמדו]]*$G$4/$I$4,1),"")</f>
        <v/>
      </c>
      <c r="J12" s="17"/>
      <c r="K12" s="17"/>
      <c r="L12" s="17"/>
      <c r="M12" s="17"/>
      <c r="N12" s="25" t="str">
        <f t="shared" si="0"/>
        <v/>
      </c>
      <c r="O12" s="1" t="str">
        <f>IF(טבלת_ציונים13[[#This Row],[ציון סופי]]="","",ROUND(IF((N12+M12) &gt; 100,100,N12+M12),1))</f>
        <v/>
      </c>
      <c r="R12" s="42" t="s">
        <v>85</v>
      </c>
      <c r="S12" s="41"/>
      <c r="U1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2" s="65">
        <f t="shared" si="1"/>
        <v>0.35</v>
      </c>
      <c r="X12" s="75">
        <v>0.15</v>
      </c>
      <c r="Y12" s="81">
        <v>0.15</v>
      </c>
      <c r="Z12" s="76"/>
      <c r="AA12" s="77"/>
      <c r="AM12" s="14"/>
      <c r="AN12" s="14"/>
    </row>
    <row r="13" spans="1:40" ht="18.399999999999999" thickBot="1" x14ac:dyDescent="0.6">
      <c r="A13" s="16" t="s">
        <v>22</v>
      </c>
      <c r="B13" s="16"/>
      <c r="C13" s="16"/>
      <c r="D13" s="17"/>
      <c r="E13" s="17"/>
      <c r="F13" s="17"/>
      <c r="G13" s="18"/>
      <c r="H13" s="18"/>
      <c r="I13" s="1" t="str">
        <f>IFERROR(ROUND(
B13*V13/$I$4+
C13*V13/$I$4+
D13*V13/$I$4+
E13*V13/$I$4+
F13*V13/$I$4+
G13*$Q$2/טבלת_ציונים13[[#This Row],[מס'' שיעורים שנלמדו]]*$G$4/$I$4,1),"")</f>
        <v/>
      </c>
      <c r="J13" s="17"/>
      <c r="K13" s="17"/>
      <c r="L13" s="17"/>
      <c r="M13" s="17"/>
      <c r="N13" s="25" t="str">
        <f t="shared" si="0"/>
        <v/>
      </c>
      <c r="O13" s="1" t="str">
        <f>IF(טבלת_ציונים13[[#This Row],[ציון סופי]]="","",ROUND(IF((N13+M13) &gt; 100,100,N13+M13),1))</f>
        <v/>
      </c>
      <c r="R13" s="42"/>
      <c r="S13" s="41"/>
      <c r="U1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3" s="65">
        <f t="shared" si="1"/>
        <v>0.35</v>
      </c>
      <c r="X13" s="78"/>
      <c r="Y13" s="79"/>
      <c r="Z13" s="79"/>
      <c r="AA13" s="80"/>
      <c r="AM13" s="14"/>
      <c r="AN13" s="14"/>
    </row>
    <row r="14" spans="1:40" ht="36.4" thickBot="1" x14ac:dyDescent="0.6">
      <c r="A14" s="16" t="s">
        <v>23</v>
      </c>
      <c r="B14" s="16"/>
      <c r="C14" s="16"/>
      <c r="D14" s="17"/>
      <c r="E14" s="17"/>
      <c r="F14" s="17"/>
      <c r="G14" s="18"/>
      <c r="H14" s="18"/>
      <c r="I14" s="1" t="str">
        <f>IFERROR(ROUND(
B14*V14/$I$4+
C14*V14/$I$4+
D14*V14/$I$4+
E14*V14/$I$4+
F14*V14/$I$4+
G14*$Q$2/טבלת_ציונים13[[#This Row],[מס'' שיעורים שנלמדו]]*$G$4/$I$4,1),"")</f>
        <v/>
      </c>
      <c r="J14" s="17"/>
      <c r="K14" s="17"/>
      <c r="L14" s="17"/>
      <c r="M14" s="17"/>
      <c r="N14" s="25" t="str">
        <f t="shared" si="0"/>
        <v/>
      </c>
      <c r="O14" s="1" t="str">
        <f>IF(טבלת_ציונים13[[#This Row],[ציון סופי]]="","",ROUND(IF((N14+M14) &gt; 100,100,N14+M14),1))</f>
        <v/>
      </c>
      <c r="R14" s="45" t="s">
        <v>86</v>
      </c>
      <c r="S14" s="46"/>
      <c r="U1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4" s="65">
        <f t="shared" si="1"/>
        <v>0.35</v>
      </c>
      <c r="X14" s="72" t="s">
        <v>96</v>
      </c>
      <c r="Y14" s="73" t="s">
        <v>96</v>
      </c>
      <c r="Z14" s="73" t="s">
        <v>96</v>
      </c>
      <c r="AA14" s="74"/>
      <c r="AM14" s="14"/>
      <c r="AN14" s="14"/>
    </row>
    <row r="15" spans="1:40" ht="18.399999999999999" thickBot="1" x14ac:dyDescent="0.6">
      <c r="A15" s="16" t="s">
        <v>24</v>
      </c>
      <c r="B15" s="16"/>
      <c r="C15" s="16"/>
      <c r="D15" s="17"/>
      <c r="E15" s="17"/>
      <c r="F15" s="17"/>
      <c r="G15" s="18"/>
      <c r="H15" s="18"/>
      <c r="I15" s="1" t="str">
        <f>IFERROR(ROUND(
B15*V15/$I$4+
C15*V15/$I$4+
D15*V15/$I$4+
E15*V15/$I$4+
F15*V15/$I$4+
G15*$Q$2/טבלת_ציונים13[[#This Row],[מס'' שיעורים שנלמדו]]*$G$4/$I$4,1),"")</f>
        <v/>
      </c>
      <c r="J15" s="17"/>
      <c r="K15" s="17"/>
      <c r="L15" s="17"/>
      <c r="M15" s="17"/>
      <c r="N15" s="25" t="str">
        <f t="shared" si="0"/>
        <v/>
      </c>
      <c r="O15" s="1" t="str">
        <f>IF(טבלת_ציונים13[[#This Row],[ציון סופי]]="","",ROUND(IF((N15+M15) &gt; 100,100,N15+M15),1))</f>
        <v/>
      </c>
      <c r="U1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5" s="65">
        <f t="shared" si="1"/>
        <v>0.35</v>
      </c>
      <c r="X15" s="75">
        <v>0.1</v>
      </c>
      <c r="Y15" s="81">
        <v>0.1</v>
      </c>
      <c r="Z15" s="81">
        <v>0.1</v>
      </c>
      <c r="AA15" s="77"/>
      <c r="AM15" s="14"/>
      <c r="AN15" s="14"/>
    </row>
    <row r="16" spans="1:40" ht="18.399999999999999" thickBot="1" x14ac:dyDescent="0.6">
      <c r="A16" s="16" t="s">
        <v>25</v>
      </c>
      <c r="B16" s="16"/>
      <c r="C16" s="16"/>
      <c r="D16" s="17"/>
      <c r="E16" s="17"/>
      <c r="F16" s="17"/>
      <c r="G16" s="18"/>
      <c r="H16" s="18"/>
      <c r="I16" s="1" t="str">
        <f>IFERROR(ROUND(
B16*V16/$I$4+
C16*V16/$I$4+
D16*V16/$I$4+
E16*V16/$I$4+
F16*V16/$I$4+
G16*$Q$2/טבלת_ציונים13[[#This Row],[מס'' שיעורים שנלמדו]]*$G$4/$I$4,1),"")</f>
        <v/>
      </c>
      <c r="J16" s="17"/>
      <c r="K16" s="17"/>
      <c r="L16" s="17"/>
      <c r="M16" s="17"/>
      <c r="N16" s="25" t="str">
        <f t="shared" si="0"/>
        <v/>
      </c>
      <c r="O16" s="1" t="str">
        <f>IF(טבלת_ציונים13[[#This Row],[ציון סופי]]="","",ROUND(IF((N16+M16) &gt; 100,100,N16+M16),1))</f>
        <v/>
      </c>
      <c r="U1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6" s="65">
        <f t="shared" si="1"/>
        <v>0.35</v>
      </c>
      <c r="X16" s="82"/>
      <c r="Y16" s="83"/>
      <c r="Z16" s="83"/>
      <c r="AA16" s="84"/>
      <c r="AM16" s="14"/>
      <c r="AN16" s="14"/>
    </row>
    <row r="17" spans="1:40" ht="18" x14ac:dyDescent="0.55000000000000004">
      <c r="A17" s="16" t="s">
        <v>26</v>
      </c>
      <c r="B17" s="16"/>
      <c r="C17" s="16"/>
      <c r="D17" s="17"/>
      <c r="E17" s="17"/>
      <c r="F17" s="17"/>
      <c r="G17" s="18"/>
      <c r="H17" s="18"/>
      <c r="I17" s="1" t="str">
        <f>IFERROR(ROUND(
B17*V17/$I$4+
C17*V17/$I$4+
D17*V17/$I$4+
E17*V17/$I$4+
F17*V17/$I$4+
G17*$Q$2/טבלת_ציונים13[[#This Row],[מס'' שיעורים שנלמדו]]*$G$4/$I$4,1),"")</f>
        <v/>
      </c>
      <c r="J17" s="17"/>
      <c r="K17" s="17"/>
      <c r="L17" s="17"/>
      <c r="M17" s="17"/>
      <c r="N17" s="25" t="str">
        <f t="shared" si="0"/>
        <v/>
      </c>
      <c r="O17" s="1" t="str">
        <f>IF(טבלת_ציונים13[[#This Row],[ציון סופי]]="","",ROUND(IF((N17+M17) &gt; 100,100,N17+M17),1))</f>
        <v/>
      </c>
      <c r="U1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7" s="65">
        <f t="shared" si="1"/>
        <v>0.35</v>
      </c>
      <c r="X17" s="72" t="s">
        <v>96</v>
      </c>
      <c r="Y17" s="73" t="s">
        <v>96</v>
      </c>
      <c r="Z17" s="73" t="s">
        <v>96</v>
      </c>
      <c r="AA17" s="74" t="s">
        <v>96</v>
      </c>
      <c r="AM17" s="14"/>
      <c r="AN17" s="14"/>
    </row>
    <row r="18" spans="1:40" ht="18.399999999999999" thickBot="1" x14ac:dyDescent="0.6">
      <c r="A18" s="16" t="s">
        <v>27</v>
      </c>
      <c r="B18" s="16"/>
      <c r="C18" s="16"/>
      <c r="D18" s="17"/>
      <c r="E18" s="17"/>
      <c r="F18" s="17"/>
      <c r="G18" s="18"/>
      <c r="H18" s="18"/>
      <c r="I18" s="1" t="str">
        <f>IFERROR(ROUND(
B18*V18/$I$4+
C18*V18/$I$4+
D18*V18/$I$4+
E18*V18/$I$4+
F18*V18/$I$4+
G18*$Q$2/טבלת_ציונים13[[#This Row],[מס'' שיעורים שנלמדו]]*$G$4/$I$4,1),"")</f>
        <v/>
      </c>
      <c r="J18" s="17"/>
      <c r="K18" s="17"/>
      <c r="L18" s="17"/>
      <c r="M18" s="17"/>
      <c r="N18" s="25" t="str">
        <f t="shared" si="0"/>
        <v/>
      </c>
      <c r="O18" s="1" t="str">
        <f>IF(טבלת_ציונים13[[#This Row],[ציון סופי]]="","",ROUND(IF((N18+M18) &gt; 100,100,N18+M18),1))</f>
        <v/>
      </c>
      <c r="U1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8" s="65">
        <f t="shared" si="1"/>
        <v>0.35</v>
      </c>
      <c r="X18" s="85">
        <v>7.4999999999999997E-2</v>
      </c>
      <c r="Y18" s="86">
        <v>7.4999999999999997E-2</v>
      </c>
      <c r="Z18" s="86">
        <v>7.4999999999999997E-2</v>
      </c>
      <c r="AA18" s="87">
        <v>7.4999999999999997E-2</v>
      </c>
      <c r="AM18" s="14"/>
      <c r="AN18" s="14"/>
    </row>
    <row r="19" spans="1:40" ht="18" x14ac:dyDescent="0.55000000000000004">
      <c r="A19" s="16" t="s">
        <v>28</v>
      </c>
      <c r="B19" s="16"/>
      <c r="C19" s="16"/>
      <c r="D19" s="17"/>
      <c r="E19" s="17"/>
      <c r="F19" s="17"/>
      <c r="G19" s="18"/>
      <c r="H19" s="18"/>
      <c r="I19" s="1" t="str">
        <f>IFERROR(ROUND(
B19*V19/$I$4+
C19*V19/$I$4+
D19*V19/$I$4+
E19*V19/$I$4+
F19*V19/$I$4+
G19*$Q$2/טבלת_ציונים13[[#This Row],[מס'' שיעורים שנלמדו]]*$G$4/$I$4,1),"")</f>
        <v/>
      </c>
      <c r="J19" s="17"/>
      <c r="K19" s="17"/>
      <c r="L19" s="17"/>
      <c r="M19" s="17"/>
      <c r="N19" s="25" t="str">
        <f t="shared" si="0"/>
        <v/>
      </c>
      <c r="O19" s="1" t="str">
        <f>IF(טבלת_ציונים13[[#This Row],[ציון סופי]]="","",ROUND(IF((N19+M19) &gt; 100,100,N19+M19),1))</f>
        <v/>
      </c>
      <c r="U1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19" s="65">
        <f t="shared" si="1"/>
        <v>0.35</v>
      </c>
      <c r="AM19" s="14"/>
      <c r="AN19" s="14"/>
    </row>
    <row r="20" spans="1:40" ht="18" x14ac:dyDescent="0.55000000000000004">
      <c r="A20" s="16" t="s">
        <v>29</v>
      </c>
      <c r="B20" s="16"/>
      <c r="C20" s="16"/>
      <c r="D20" s="17"/>
      <c r="E20" s="17"/>
      <c r="F20" s="17"/>
      <c r="G20" s="18"/>
      <c r="H20" s="18"/>
      <c r="I20" s="1" t="str">
        <f>IFERROR(ROUND(
B20*V20/$I$4+
C20*V20/$I$4+
D20*V20/$I$4+
E20*V20/$I$4+
F20*V20/$I$4+
G20*$Q$2/טבלת_ציונים13[[#This Row],[מס'' שיעורים שנלמדו]]*$G$4/$I$4,1),"")</f>
        <v/>
      </c>
      <c r="J20" s="17"/>
      <c r="K20" s="17"/>
      <c r="L20" s="17"/>
      <c r="M20" s="17"/>
      <c r="N20" s="25" t="str">
        <f t="shared" si="0"/>
        <v/>
      </c>
      <c r="O20" s="1" t="str">
        <f>IF(טבלת_ציונים13[[#This Row],[ציון סופי]]="","",ROUND(IF((N20+M20) &gt; 100,100,N20+M20),1))</f>
        <v/>
      </c>
      <c r="U2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0" s="65">
        <f t="shared" si="1"/>
        <v>0.35</v>
      </c>
      <c r="AM20" s="14"/>
      <c r="AN20" s="14"/>
    </row>
    <row r="21" spans="1:40" ht="18" x14ac:dyDescent="0.55000000000000004">
      <c r="A21" s="16" t="s">
        <v>30</v>
      </c>
      <c r="B21" s="60"/>
      <c r="C21" s="60"/>
      <c r="D21" s="37"/>
      <c r="E21" s="37"/>
      <c r="F21" s="17"/>
      <c r="G21" s="38"/>
      <c r="H21" s="18"/>
      <c r="I21" s="1" t="str">
        <f>IFERROR(ROUND(
B21*V21/$I$4+
C21*V21/$I$4+
D21*V21/$I$4+
E21*V21/$I$4+
F21*V21/$I$4+
G21*$Q$2/טבלת_ציונים13[[#This Row],[מס'' שיעורים שנלמדו]]*$G$4/$I$4,1),"")</f>
        <v/>
      </c>
      <c r="J21" s="17"/>
      <c r="K21" s="17"/>
      <c r="L21" s="17"/>
      <c r="M21" s="17"/>
      <c r="N21" s="25" t="str">
        <f t="shared" si="0"/>
        <v/>
      </c>
      <c r="O21" s="1" t="str">
        <f>IF(טבלת_ציונים13[[#This Row],[ציון סופי]]="","",ROUND(IF((N21+M21) &gt; 100,100,N21+M21),1))</f>
        <v/>
      </c>
      <c r="U2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1" s="65">
        <f t="shared" si="1"/>
        <v>0.35</v>
      </c>
      <c r="AM21" s="14"/>
      <c r="AN21" s="14"/>
    </row>
    <row r="22" spans="1:40" ht="18" x14ac:dyDescent="0.55000000000000004">
      <c r="A22" s="16" t="s">
        <v>31</v>
      </c>
      <c r="B22" s="16"/>
      <c r="C22" s="16"/>
      <c r="D22" s="17"/>
      <c r="E22" s="39"/>
      <c r="F22" s="39"/>
      <c r="G22" s="18"/>
      <c r="H22" s="18"/>
      <c r="I22" s="1" t="str">
        <f>IFERROR(ROUND(
B22*V22/$I$4+
C22*V22/$I$4+
D22*V22/$I$4+
E22*V22/$I$4+
F22*V22/$I$4+
G22*$Q$2/טבלת_ציונים13[[#This Row],[מס'' שיעורים שנלמדו]]*$G$4/$I$4,1),"")</f>
        <v/>
      </c>
      <c r="J22" s="17"/>
      <c r="K22" s="17"/>
      <c r="L22" s="17"/>
      <c r="M22" s="17"/>
      <c r="N22" s="25" t="str">
        <f t="shared" si="0"/>
        <v/>
      </c>
      <c r="O22" s="1" t="str">
        <f>IF(טבלת_ציונים13[[#This Row],[ציון סופי]]="","",ROUND(IF((N22+M22) &gt; 100,100,N22+M22),1))</f>
        <v/>
      </c>
      <c r="U2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2" s="65">
        <f t="shared" si="1"/>
        <v>0.35</v>
      </c>
      <c r="AM22" s="14"/>
      <c r="AN22" s="14"/>
    </row>
    <row r="23" spans="1:40" ht="18" x14ac:dyDescent="0.55000000000000004">
      <c r="A23" s="16" t="s">
        <v>32</v>
      </c>
      <c r="B23" s="16"/>
      <c r="C23" s="16"/>
      <c r="D23" s="17"/>
      <c r="E23" s="17"/>
      <c r="F23" s="17"/>
      <c r="G23" s="18"/>
      <c r="H23" s="18"/>
      <c r="I23" s="1" t="str">
        <f>IFERROR(ROUND(
B23*V23/$I$4+
C23*V23/$I$4+
D23*V23/$I$4+
E23*V23/$I$4+
F23*V23/$I$4+
G23*$Q$2/טבלת_ציונים13[[#This Row],[מס'' שיעורים שנלמדו]]*$G$4/$I$4,1),"")</f>
        <v/>
      </c>
      <c r="J23" s="17"/>
      <c r="K23" s="17"/>
      <c r="L23" s="17"/>
      <c r="M23" s="17"/>
      <c r="N23" s="25" t="str">
        <f t="shared" si="0"/>
        <v/>
      </c>
      <c r="O23" s="1" t="str">
        <f>IF(טבלת_ציונים13[[#This Row],[ציון סופי]]="","",ROUND(IF((N23+M23) &gt; 100,100,N23+M23),1))</f>
        <v/>
      </c>
      <c r="U2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3" s="65">
        <f t="shared" si="1"/>
        <v>0.35</v>
      </c>
      <c r="AM23" s="14"/>
      <c r="AN23" s="14"/>
    </row>
    <row r="24" spans="1:40" ht="18" x14ac:dyDescent="0.55000000000000004">
      <c r="A24" s="16" t="s">
        <v>33</v>
      </c>
      <c r="B24" s="16"/>
      <c r="C24" s="16"/>
      <c r="D24" s="17"/>
      <c r="E24" s="17"/>
      <c r="F24" s="17"/>
      <c r="G24" s="18"/>
      <c r="H24" s="18"/>
      <c r="I24" s="1" t="str">
        <f>IFERROR(ROUND(
B24*V24/$I$4+
C24*V24/$I$4+
D24*V24/$I$4+
E24*V24/$I$4+
F24*V24/$I$4+
G24*$Q$2/טבלת_ציונים13[[#This Row],[מס'' שיעורים שנלמדו]]*$G$4/$I$4,1),"")</f>
        <v/>
      </c>
      <c r="J24" s="17"/>
      <c r="K24" s="17"/>
      <c r="L24" s="17"/>
      <c r="M24" s="17"/>
      <c r="N24" s="25" t="str">
        <f t="shared" si="0"/>
        <v/>
      </c>
      <c r="O24" s="1" t="str">
        <f>IF(טבלת_ציונים13[[#This Row],[ציון סופי]]="","",ROUND(IF((N24+M24) &gt; 100,100,N24+M24),1))</f>
        <v/>
      </c>
      <c r="U2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4" s="65">
        <f t="shared" si="1"/>
        <v>0.35</v>
      </c>
      <c r="AM24" s="14"/>
      <c r="AN24" s="14"/>
    </row>
    <row r="25" spans="1:40" ht="18" x14ac:dyDescent="0.55000000000000004">
      <c r="A25" s="16" t="s">
        <v>34</v>
      </c>
      <c r="B25" s="16"/>
      <c r="C25" s="16"/>
      <c r="D25" s="17"/>
      <c r="E25" s="17"/>
      <c r="F25" s="17"/>
      <c r="G25" s="18"/>
      <c r="H25" s="18"/>
      <c r="I25" s="1" t="str">
        <f>IFERROR(ROUND(
B25*V25/$I$4+
C25*V25/$I$4+
D25*V25/$I$4+
E25*V25/$I$4+
F25*V25/$I$4+
G25*$Q$2/טבלת_ציונים13[[#This Row],[מס'' שיעורים שנלמדו]]*$G$4/$I$4,1),"")</f>
        <v/>
      </c>
      <c r="J25" s="17"/>
      <c r="K25" s="17"/>
      <c r="L25" s="17"/>
      <c r="M25" s="17"/>
      <c r="N25" s="25" t="str">
        <f t="shared" si="0"/>
        <v/>
      </c>
      <c r="O25" s="1" t="str">
        <f>IF(טבלת_ציונים13[[#This Row],[ציון סופי]]="","",ROUND(IF((N25+M25) &gt; 100,100,N25+M25),1))</f>
        <v/>
      </c>
      <c r="U2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5" s="65">
        <f t="shared" si="1"/>
        <v>0.35</v>
      </c>
      <c r="AM25" s="14"/>
      <c r="AN25" s="14"/>
    </row>
    <row r="26" spans="1:40" ht="18" x14ac:dyDescent="0.55000000000000004">
      <c r="A26" s="16" t="s">
        <v>35</v>
      </c>
      <c r="B26" s="16"/>
      <c r="C26" s="16"/>
      <c r="D26" s="17"/>
      <c r="E26" s="17"/>
      <c r="F26" s="17"/>
      <c r="G26" s="18"/>
      <c r="H26" s="18"/>
      <c r="I26" s="1" t="str">
        <f>IFERROR(ROUND(
B26*V26/$I$4+
C26*V26/$I$4+
D26*V26/$I$4+
E26*V26/$I$4+
F26*V26/$I$4+
G26*$Q$2/טבלת_ציונים13[[#This Row],[מס'' שיעורים שנלמדו]]*$G$4/$I$4,1),"")</f>
        <v/>
      </c>
      <c r="J26" s="17"/>
      <c r="K26" s="17"/>
      <c r="L26" s="17"/>
      <c r="M26" s="17"/>
      <c r="N26" s="25" t="str">
        <f t="shared" si="0"/>
        <v/>
      </c>
      <c r="O26" s="1" t="str">
        <f>IF(טבלת_ציונים13[[#This Row],[ציון סופי]]="","",ROUND(IF((N26+M26) &gt; 100,100,N26+M26),1))</f>
        <v/>
      </c>
      <c r="U2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6" s="65">
        <f t="shared" si="1"/>
        <v>0.35</v>
      </c>
      <c r="AM26" s="14"/>
      <c r="AN26" s="14"/>
    </row>
    <row r="27" spans="1:40" ht="18" x14ac:dyDescent="0.55000000000000004">
      <c r="A27" s="16" t="s">
        <v>36</v>
      </c>
      <c r="B27" s="16"/>
      <c r="C27" s="16"/>
      <c r="D27" s="17"/>
      <c r="E27" s="17"/>
      <c r="F27" s="17"/>
      <c r="G27" s="18"/>
      <c r="H27" s="18"/>
      <c r="I27" s="1" t="str">
        <f>IFERROR(ROUND(
B27*V27/$I$4+
C27*V27/$I$4+
D27*V27/$I$4+
E27*V27/$I$4+
F27*V27/$I$4+
G27*$Q$2/טבלת_ציונים13[[#This Row],[מס'' שיעורים שנלמדו]]*$G$4/$I$4,1),"")</f>
        <v/>
      </c>
      <c r="J27" s="17"/>
      <c r="K27" s="17"/>
      <c r="L27" s="17"/>
      <c r="M27" s="17"/>
      <c r="N27" s="25" t="str">
        <f t="shared" si="0"/>
        <v/>
      </c>
      <c r="O27" s="1" t="str">
        <f>IF(טבלת_ציונים13[[#This Row],[ציון סופי]]="","",ROUND(IF((N27+M27) &gt; 100,100,N27+M27),1))</f>
        <v/>
      </c>
      <c r="U2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7" s="65">
        <f t="shared" si="1"/>
        <v>0.35</v>
      </c>
      <c r="AM27" s="14"/>
      <c r="AN27" s="14"/>
    </row>
    <row r="28" spans="1:40" ht="18" x14ac:dyDescent="0.55000000000000004">
      <c r="A28" s="16" t="s">
        <v>37</v>
      </c>
      <c r="B28" s="16"/>
      <c r="C28" s="16"/>
      <c r="D28" s="17"/>
      <c r="E28" s="17"/>
      <c r="F28" s="17"/>
      <c r="G28" s="18"/>
      <c r="H28" s="18"/>
      <c r="I28" s="1" t="str">
        <f>IFERROR(ROUND(
B28*V28/$I$4+
C28*V28/$I$4+
D28*V28/$I$4+
E28*V28/$I$4+
F28*V28/$I$4+
G28*$Q$2/טבלת_ציונים13[[#This Row],[מס'' שיעורים שנלמדו]]*$G$4/$I$4,1),"")</f>
        <v/>
      </c>
      <c r="J28" s="17"/>
      <c r="K28" s="17"/>
      <c r="L28" s="17"/>
      <c r="M28" s="17"/>
      <c r="N28" s="25" t="str">
        <f t="shared" si="0"/>
        <v/>
      </c>
      <c r="O28" s="1" t="str">
        <f>IF(טבלת_ציונים13[[#This Row],[ציון סופי]]="","",ROUND(IF((N28+M28) &gt; 100,100,N28+M28),1))</f>
        <v/>
      </c>
      <c r="U2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8" s="65">
        <f t="shared" si="1"/>
        <v>0.35</v>
      </c>
      <c r="AM28" s="14"/>
      <c r="AN28" s="14"/>
    </row>
    <row r="29" spans="1:40" ht="18" x14ac:dyDescent="0.55000000000000004">
      <c r="A29" s="16" t="s">
        <v>38</v>
      </c>
      <c r="B29" s="16"/>
      <c r="C29" s="16"/>
      <c r="D29" s="17"/>
      <c r="E29" s="17"/>
      <c r="F29" s="17"/>
      <c r="G29" s="18"/>
      <c r="H29" s="18"/>
      <c r="I29" s="1" t="str">
        <f>IFERROR(ROUND(
B29*V29/$I$4+
C29*V29/$I$4+
D29*V29/$I$4+
E29*V29/$I$4+
F29*V29/$I$4+
G29*$Q$2/טבלת_ציונים13[[#This Row],[מס'' שיעורים שנלמדו]]*$G$4/$I$4,1),"")</f>
        <v/>
      </c>
      <c r="J29" s="17"/>
      <c r="K29" s="17"/>
      <c r="L29" s="17"/>
      <c r="M29" s="17"/>
      <c r="N29" s="25" t="str">
        <f t="shared" si="0"/>
        <v/>
      </c>
      <c r="O29" s="1" t="str">
        <f>IF(טבלת_ציונים13[[#This Row],[ציון סופי]]="","",ROUND(IF((N29+M29) &gt; 100,100,N29+M29),1))</f>
        <v/>
      </c>
      <c r="U2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29" s="65">
        <f t="shared" si="1"/>
        <v>0.35</v>
      </c>
      <c r="AM29" s="14"/>
      <c r="AN29" s="14"/>
    </row>
    <row r="30" spans="1:40" ht="18" x14ac:dyDescent="0.55000000000000004">
      <c r="A30" s="16" t="s">
        <v>39</v>
      </c>
      <c r="B30" s="16"/>
      <c r="C30" s="16"/>
      <c r="D30" s="17"/>
      <c r="E30" s="17"/>
      <c r="F30" s="17"/>
      <c r="G30" s="18"/>
      <c r="H30" s="18"/>
      <c r="I30" s="1" t="str">
        <f>IFERROR(ROUND(
B30*V30/$I$4+
C30*V30/$I$4+
D30*V30/$I$4+
E30*V30/$I$4+
F30*V30/$I$4+
G30*$Q$2/טבלת_ציונים13[[#This Row],[מס'' שיעורים שנלמדו]]*$G$4/$I$4,1),"")</f>
        <v/>
      </c>
      <c r="J30" s="17"/>
      <c r="K30" s="17"/>
      <c r="L30" s="17"/>
      <c r="M30" s="17"/>
      <c r="N30" s="25" t="str">
        <f t="shared" si="0"/>
        <v/>
      </c>
      <c r="O30" s="1" t="str">
        <f>IF(טבלת_ציונים13[[#This Row],[ציון סופי]]="","",ROUND(IF((N30+M30) &gt; 100,100,N30+M30),1))</f>
        <v/>
      </c>
      <c r="U3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0" s="65">
        <f t="shared" si="1"/>
        <v>0.35</v>
      </c>
      <c r="AM30" s="14"/>
      <c r="AN30" s="14"/>
    </row>
    <row r="31" spans="1:40" ht="18" x14ac:dyDescent="0.55000000000000004">
      <c r="A31" s="16" t="s">
        <v>40</v>
      </c>
      <c r="B31" s="16"/>
      <c r="C31" s="16"/>
      <c r="D31" s="17"/>
      <c r="E31" s="17"/>
      <c r="F31" s="17"/>
      <c r="G31" s="18"/>
      <c r="H31" s="18"/>
      <c r="I31" s="1" t="str">
        <f>IFERROR(ROUND(
B31*V31/$I$4+
C31*V31/$I$4+
D31*V31/$I$4+
E31*V31/$I$4+
F31*V31/$I$4+
G31*$Q$2/טבלת_ציונים13[[#This Row],[מס'' שיעורים שנלמדו]]*$G$4/$I$4,1),"")</f>
        <v/>
      </c>
      <c r="J31" s="17"/>
      <c r="K31" s="17"/>
      <c r="L31" s="17"/>
      <c r="M31" s="17"/>
      <c r="N31" s="25" t="str">
        <f t="shared" si="0"/>
        <v/>
      </c>
      <c r="O31" s="1" t="str">
        <f>IF(טבלת_ציונים13[[#This Row],[ציון סופי]]="","",ROUND(IF((N31+M31) &gt; 100,100,N31+M31),1))</f>
        <v/>
      </c>
      <c r="U3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1" s="65">
        <f t="shared" si="1"/>
        <v>0.35</v>
      </c>
      <c r="AM31" s="14"/>
      <c r="AN31" s="14"/>
    </row>
    <row r="32" spans="1:40" ht="18" x14ac:dyDescent="0.55000000000000004">
      <c r="A32" s="16" t="s">
        <v>41</v>
      </c>
      <c r="B32" s="16"/>
      <c r="C32" s="16"/>
      <c r="D32" s="17"/>
      <c r="E32" s="17"/>
      <c r="F32" s="17"/>
      <c r="G32" s="18"/>
      <c r="H32" s="18"/>
      <c r="I32" s="1" t="str">
        <f>IFERROR(ROUND(
B32*V32/$I$4+
C32*V32/$I$4+
D32*V32/$I$4+
E32*V32/$I$4+
F32*V32/$I$4+
G32*$Q$2/טבלת_ציונים13[[#This Row],[מס'' שיעורים שנלמדו]]*$G$4/$I$4,1),"")</f>
        <v/>
      </c>
      <c r="J32" s="17"/>
      <c r="K32" s="17"/>
      <c r="L32" s="17"/>
      <c r="M32" s="17"/>
      <c r="N32" s="25" t="str">
        <f t="shared" si="0"/>
        <v/>
      </c>
      <c r="O32" s="1" t="str">
        <f>IF(טבלת_ציונים13[[#This Row],[ציון סופי]]="","",ROUND(IF((N32+M32) &gt; 100,100,N32+M32),1))</f>
        <v/>
      </c>
      <c r="U3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2" s="65">
        <f t="shared" si="1"/>
        <v>0.35</v>
      </c>
      <c r="AM32" s="14"/>
      <c r="AN32" s="14"/>
    </row>
    <row r="33" spans="1:40" ht="18" x14ac:dyDescent="0.55000000000000004">
      <c r="A33" s="16" t="s">
        <v>42</v>
      </c>
      <c r="B33" s="16"/>
      <c r="C33" s="16"/>
      <c r="D33" s="17"/>
      <c r="E33" s="17"/>
      <c r="F33" s="17"/>
      <c r="G33" s="18"/>
      <c r="H33" s="18"/>
      <c r="I33" s="1" t="str">
        <f>IFERROR(ROUND(
B33*V33/$I$4+
C33*V33/$I$4+
D33*V33/$I$4+
E33*V33/$I$4+
F33*V33/$I$4+
G33*$Q$2/טבלת_ציונים13[[#This Row],[מס'' שיעורים שנלמדו]]*$G$4/$I$4,1),"")</f>
        <v/>
      </c>
      <c r="J33" s="17"/>
      <c r="K33" s="17"/>
      <c r="L33" s="17"/>
      <c r="M33" s="17"/>
      <c r="N33" s="25" t="str">
        <f t="shared" si="0"/>
        <v/>
      </c>
      <c r="O33" s="1" t="str">
        <f>IF(טבלת_ציונים13[[#This Row],[ציון סופי]]="","",ROUND(IF((N33+M33) &gt; 100,100,N33+M33),1))</f>
        <v/>
      </c>
      <c r="U3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3" s="65">
        <f t="shared" si="1"/>
        <v>0.35</v>
      </c>
      <c r="AM33" s="14"/>
      <c r="AN33" s="14"/>
    </row>
    <row r="34" spans="1:40" ht="18" x14ac:dyDescent="0.55000000000000004">
      <c r="A34" s="16" t="s">
        <v>43</v>
      </c>
      <c r="B34" s="16"/>
      <c r="C34" s="16"/>
      <c r="D34" s="17"/>
      <c r="E34" s="17"/>
      <c r="F34" s="17"/>
      <c r="G34" s="18"/>
      <c r="H34" s="18"/>
      <c r="I34" s="1" t="str">
        <f>IFERROR(ROUND(
B34*V34/$I$4+
C34*V34/$I$4+
D34*V34/$I$4+
E34*V34/$I$4+
F34*V34/$I$4+
G34*$Q$2/טבלת_ציונים13[[#This Row],[מס'' שיעורים שנלמדו]]*$G$4/$I$4,1),"")</f>
        <v/>
      </c>
      <c r="J34" s="17"/>
      <c r="K34" s="17"/>
      <c r="L34" s="17"/>
      <c r="M34" s="17"/>
      <c r="N34" s="25" t="str">
        <f t="shared" si="0"/>
        <v/>
      </c>
      <c r="O34" s="1" t="str">
        <f>IF(טבלת_ציונים13[[#This Row],[ציון סופי]]="","",ROUND(IF((N34+M34) &gt; 100,100,N34+M34),1))</f>
        <v/>
      </c>
      <c r="U3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4" s="65">
        <f t="shared" si="1"/>
        <v>0.35</v>
      </c>
      <c r="AM34" s="14"/>
      <c r="AN34" s="14"/>
    </row>
    <row r="35" spans="1:40" ht="18" x14ac:dyDescent="0.55000000000000004">
      <c r="A35" s="16" t="s">
        <v>44</v>
      </c>
      <c r="B35" s="16"/>
      <c r="C35" s="16"/>
      <c r="D35" s="17"/>
      <c r="E35" s="17"/>
      <c r="F35" s="17"/>
      <c r="G35" s="18"/>
      <c r="H35" s="18"/>
      <c r="I35" s="1" t="str">
        <f>IFERROR(ROUND(
B35*V35/$I$4+
C35*V35/$I$4+
D35*V35/$I$4+
E35*V35/$I$4+
F35*V35/$I$4+
G35*$Q$2/טבלת_ציונים13[[#This Row],[מס'' שיעורים שנלמדו]]*$G$4/$I$4,1),"")</f>
        <v/>
      </c>
      <c r="J35" s="17"/>
      <c r="K35" s="17"/>
      <c r="L35" s="17"/>
      <c r="M35" s="17"/>
      <c r="N35" s="25" t="str">
        <f t="shared" si="0"/>
        <v/>
      </c>
      <c r="O35" s="1" t="str">
        <f>IF(טבלת_ציונים13[[#This Row],[ציון סופי]]="","",ROUND(IF((N35+M35) &gt; 100,100,N35+M35),1))</f>
        <v/>
      </c>
      <c r="U3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5" s="65">
        <f t="shared" si="1"/>
        <v>0.35</v>
      </c>
      <c r="AM35" s="14"/>
      <c r="AN35" s="14"/>
    </row>
    <row r="36" spans="1:40" ht="18" x14ac:dyDescent="0.55000000000000004">
      <c r="A36" s="16" t="s">
        <v>45</v>
      </c>
      <c r="B36" s="16"/>
      <c r="C36" s="16"/>
      <c r="D36" s="17"/>
      <c r="E36" s="17"/>
      <c r="F36" s="17"/>
      <c r="G36" s="18"/>
      <c r="H36" s="18"/>
      <c r="I36" s="1" t="str">
        <f>IFERROR(ROUND(
B36*V36/$I$4+
C36*V36/$I$4+
D36*V36/$I$4+
E36*V36/$I$4+
F36*V36/$I$4+
G36*$Q$2/טבלת_ציונים13[[#This Row],[מס'' שיעורים שנלמדו]]*$G$4/$I$4,1),"")</f>
        <v/>
      </c>
      <c r="J36" s="17"/>
      <c r="K36" s="17"/>
      <c r="L36" s="17"/>
      <c r="M36" s="17"/>
      <c r="N36" s="25" t="str">
        <f t="shared" si="0"/>
        <v/>
      </c>
      <c r="O36" s="1" t="str">
        <f>IF(טבלת_ציונים13[[#This Row],[ציון סופי]]="","",ROUND(IF((N36+M36) &gt; 100,100,N36+M36),1))</f>
        <v/>
      </c>
      <c r="U3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6" s="65">
        <f t="shared" si="1"/>
        <v>0.35</v>
      </c>
      <c r="AM36" s="14"/>
      <c r="AN36" s="14"/>
    </row>
    <row r="37" spans="1:40" ht="18" x14ac:dyDescent="0.55000000000000004">
      <c r="A37" s="16" t="s">
        <v>46</v>
      </c>
      <c r="B37" s="16"/>
      <c r="C37" s="16"/>
      <c r="D37" s="17"/>
      <c r="E37" s="17"/>
      <c r="F37" s="17"/>
      <c r="G37" s="18"/>
      <c r="H37" s="18"/>
      <c r="I37" s="1" t="str">
        <f>IFERROR(ROUND(
B37*V37/$I$4+
C37*V37/$I$4+
D37*V37/$I$4+
E37*V37/$I$4+
F37*V37/$I$4+
G37*$Q$2/טבלת_ציונים13[[#This Row],[מס'' שיעורים שנלמדו]]*$G$4/$I$4,1),"")</f>
        <v/>
      </c>
      <c r="J37" s="17"/>
      <c r="K37" s="17"/>
      <c r="L37" s="17"/>
      <c r="M37" s="17"/>
      <c r="N37" s="25" t="str">
        <f t="shared" si="0"/>
        <v/>
      </c>
      <c r="O37" s="1" t="str">
        <f>IF(טבלת_ציונים13[[#This Row],[ציון סופי]]="","",ROUND(IF((N37+M37) &gt; 100,100,N37+M37),1))</f>
        <v/>
      </c>
      <c r="U3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7" s="65">
        <f t="shared" si="1"/>
        <v>0.35</v>
      </c>
      <c r="AM37" s="14"/>
      <c r="AN37" s="14"/>
    </row>
    <row r="38" spans="1:40" ht="18" x14ac:dyDescent="0.55000000000000004">
      <c r="A38" s="16" t="s">
        <v>47</v>
      </c>
      <c r="B38" s="16"/>
      <c r="C38" s="16"/>
      <c r="D38" s="17"/>
      <c r="E38" s="17"/>
      <c r="F38" s="17"/>
      <c r="G38" s="18"/>
      <c r="H38" s="18"/>
      <c r="I38" s="1" t="str">
        <f>IFERROR(ROUND(
B38*V38/$I$4+
C38*V38/$I$4+
D38*V38/$I$4+
E38*V38/$I$4+
F38*V38/$I$4+
G38*$Q$2/טבלת_ציונים13[[#This Row],[מס'' שיעורים שנלמדו]]*$G$4/$I$4,1),"")</f>
        <v/>
      </c>
      <c r="J38" s="17"/>
      <c r="K38" s="17"/>
      <c r="L38" s="17"/>
      <c r="M38" s="17"/>
      <c r="N38" s="25" t="str">
        <f t="shared" ref="N38:N65" si="2">IF(ROUND(($B$4*B38)+($C$4*C38)+($D$4*D38)+($E$4*E38)+($F$4*F38)+($J$4*J38)+($K$4*K38)+($L$4*L38),1)=0, "",ROUND(($B$4*B38)+($C$4*C38)+($D$4*D38)+($E$4*E38)+($F$4*F38)+($J$4*J38)+($K$4*K38)+($L$4*L38),1))</f>
        <v/>
      </c>
      <c r="O38" s="1" t="str">
        <f>IF(טבלת_ציונים13[[#This Row],[ציון סופי]]="","",ROUND(IF((N38+M38) &gt; 100,100,N38+M38),1))</f>
        <v/>
      </c>
      <c r="U3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8" s="65">
        <f t="shared" si="1"/>
        <v>0.35</v>
      </c>
      <c r="AM38" s="14"/>
      <c r="AN38" s="14"/>
    </row>
    <row r="39" spans="1:40" ht="18" x14ac:dyDescent="0.55000000000000004">
      <c r="A39" s="16" t="s">
        <v>48</v>
      </c>
      <c r="B39" s="16"/>
      <c r="C39" s="16"/>
      <c r="D39" s="17"/>
      <c r="E39" s="17"/>
      <c r="F39" s="17"/>
      <c r="G39" s="18"/>
      <c r="H39" s="18"/>
      <c r="I39" s="1" t="str">
        <f>IFERROR(ROUND(
B39*V39/$I$4+
C39*V39/$I$4+
D39*V39/$I$4+
E39*V39/$I$4+
F39*V39/$I$4+
G39*$Q$2/טבלת_ציונים13[[#This Row],[מס'' שיעורים שנלמדו]]*$G$4/$I$4,1),"")</f>
        <v/>
      </c>
      <c r="J39" s="17"/>
      <c r="K39" s="17"/>
      <c r="L39" s="17"/>
      <c r="M39" s="17"/>
      <c r="N39" s="25" t="str">
        <f t="shared" si="2"/>
        <v/>
      </c>
      <c r="O39" s="1" t="str">
        <f>IF(טבלת_ציונים13[[#This Row],[ציון סופי]]="","",ROUND(IF((N39+M39) &gt; 100,100,N39+M39),1))</f>
        <v/>
      </c>
      <c r="U3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39" s="65">
        <f t="shared" si="1"/>
        <v>0.35</v>
      </c>
      <c r="AM39" s="14"/>
      <c r="AN39" s="14"/>
    </row>
    <row r="40" spans="1:40" ht="18" x14ac:dyDescent="0.55000000000000004">
      <c r="A40" s="16" t="s">
        <v>49</v>
      </c>
      <c r="B40" s="16"/>
      <c r="C40" s="16"/>
      <c r="D40" s="17"/>
      <c r="E40" s="17"/>
      <c r="F40" s="17"/>
      <c r="G40" s="18"/>
      <c r="H40" s="18"/>
      <c r="I40" s="1" t="str">
        <f>IFERROR(ROUND(
B40*V40/$I$4+
C40*V40/$I$4+
D40*V40/$I$4+
E40*V40/$I$4+
F40*V40/$I$4+
G40*$Q$2/טבלת_ציונים13[[#This Row],[מס'' שיעורים שנלמדו]]*$G$4/$I$4,1),"")</f>
        <v/>
      </c>
      <c r="J40" s="17"/>
      <c r="K40" s="17"/>
      <c r="L40" s="17"/>
      <c r="M40" s="17"/>
      <c r="N40" s="25" t="str">
        <f t="shared" si="2"/>
        <v/>
      </c>
      <c r="O40" s="1" t="str">
        <f>IF(טבלת_ציונים13[[#This Row],[ציון סופי]]="","",ROUND(IF((N40+M40) &gt; 100,100,N40+M40),1))</f>
        <v/>
      </c>
      <c r="U4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0" s="65">
        <f t="shared" si="1"/>
        <v>0.35</v>
      </c>
      <c r="AM40" s="14"/>
      <c r="AN40" s="14"/>
    </row>
    <row r="41" spans="1:40" ht="18" x14ac:dyDescent="0.55000000000000004">
      <c r="A41" s="16" t="s">
        <v>50</v>
      </c>
      <c r="B41" s="16"/>
      <c r="C41" s="16"/>
      <c r="D41" s="17"/>
      <c r="E41" s="17"/>
      <c r="F41" s="17"/>
      <c r="G41" s="18"/>
      <c r="H41" s="18"/>
      <c r="I41" s="1" t="str">
        <f>IFERROR(ROUND(
B41*V41/$I$4+
C41*V41/$I$4+
D41*V41/$I$4+
E41*V41/$I$4+
F41*V41/$I$4+
G41*$Q$2/טבלת_ציונים13[[#This Row],[מס'' שיעורים שנלמדו]]*$G$4/$I$4,1),"")</f>
        <v/>
      </c>
      <c r="J41" s="17"/>
      <c r="K41" s="17"/>
      <c r="L41" s="17"/>
      <c r="M41" s="17"/>
      <c r="N41" s="25" t="str">
        <f t="shared" si="2"/>
        <v/>
      </c>
      <c r="O41" s="1" t="str">
        <f>IF(טבלת_ציונים13[[#This Row],[ציון סופי]]="","",ROUND(IF((N41+M41) &gt; 100,100,N41+M41),1))</f>
        <v/>
      </c>
      <c r="U4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1" s="65">
        <f t="shared" si="1"/>
        <v>0.35</v>
      </c>
      <c r="AM41" s="14"/>
      <c r="AN41" s="14"/>
    </row>
    <row r="42" spans="1:40" ht="18" x14ac:dyDescent="0.55000000000000004">
      <c r="A42" s="16" t="s">
        <v>51</v>
      </c>
      <c r="B42" s="16"/>
      <c r="C42" s="16"/>
      <c r="D42" s="17"/>
      <c r="E42" s="17"/>
      <c r="F42" s="17"/>
      <c r="G42" s="18"/>
      <c r="H42" s="18"/>
      <c r="I42" s="1" t="str">
        <f>IFERROR(ROUND(
B42*V42/$I$4+
C42*V42/$I$4+
D42*V42/$I$4+
E42*V42/$I$4+
F42*V42/$I$4+
G42*$Q$2/טבלת_ציונים13[[#This Row],[מס'' שיעורים שנלמדו]]*$G$4/$I$4,1),"")</f>
        <v/>
      </c>
      <c r="J42" s="17"/>
      <c r="K42" s="17"/>
      <c r="L42" s="17"/>
      <c r="M42" s="17"/>
      <c r="N42" s="25" t="str">
        <f t="shared" si="2"/>
        <v/>
      </c>
      <c r="O42" s="1" t="str">
        <f>IF(טבלת_ציונים13[[#This Row],[ציון סופי]]="","",ROUND(IF((N42+M42) &gt; 100,100,N42+M42),1))</f>
        <v/>
      </c>
      <c r="U4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2" s="65">
        <f t="shared" si="1"/>
        <v>0.35</v>
      </c>
      <c r="AM42" s="14"/>
      <c r="AN42" s="14"/>
    </row>
    <row r="43" spans="1:40" ht="18" x14ac:dyDescent="0.55000000000000004">
      <c r="A43" s="16" t="s">
        <v>52</v>
      </c>
      <c r="B43" s="16"/>
      <c r="C43" s="16"/>
      <c r="D43" s="17"/>
      <c r="E43" s="17"/>
      <c r="F43" s="17"/>
      <c r="G43" s="18"/>
      <c r="H43" s="18"/>
      <c r="I43" s="1" t="str">
        <f>IFERROR(ROUND(
B43*V43/$I$4+
C43*V43/$I$4+
D43*V43/$I$4+
E43*V43/$I$4+
F43*V43/$I$4+
G43*$Q$2/טבלת_ציונים13[[#This Row],[מס'' שיעורים שנלמדו]]*$G$4/$I$4,1),"")</f>
        <v/>
      </c>
      <c r="J43" s="17"/>
      <c r="K43" s="17"/>
      <c r="L43" s="17"/>
      <c r="M43" s="17"/>
      <c r="N43" s="25" t="str">
        <f t="shared" si="2"/>
        <v/>
      </c>
      <c r="O43" s="1" t="str">
        <f>IF(טבלת_ציונים13[[#This Row],[ציון סופי]]="","",ROUND(IF((N43+M43) &gt; 100,100,N43+M43),1))</f>
        <v/>
      </c>
      <c r="U4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3" s="65">
        <f t="shared" si="1"/>
        <v>0.35</v>
      </c>
      <c r="AM43" s="14"/>
      <c r="AN43" s="14"/>
    </row>
    <row r="44" spans="1:40" ht="18" x14ac:dyDescent="0.55000000000000004">
      <c r="A44" s="16" t="s">
        <v>53</v>
      </c>
      <c r="B44" s="16"/>
      <c r="C44" s="16"/>
      <c r="D44" s="17"/>
      <c r="E44" s="17"/>
      <c r="F44" s="17"/>
      <c r="G44" s="18"/>
      <c r="H44" s="18"/>
      <c r="I44" s="1" t="str">
        <f>IFERROR(ROUND(
B44*V44/$I$4+
C44*V44/$I$4+
D44*V44/$I$4+
E44*V44/$I$4+
F44*V44/$I$4+
G44*$Q$2/טבלת_ציונים13[[#This Row],[מס'' שיעורים שנלמדו]]*$G$4/$I$4,1),"")</f>
        <v/>
      </c>
      <c r="J44" s="17"/>
      <c r="K44" s="17"/>
      <c r="L44" s="17"/>
      <c r="M44" s="17"/>
      <c r="N44" s="25" t="str">
        <f t="shared" si="2"/>
        <v/>
      </c>
      <c r="O44" s="1" t="str">
        <f>IF(טבלת_ציונים13[[#This Row],[ציון סופי]]="","",ROUND(IF((N44+M44) &gt; 100,100,N44+M44),1))</f>
        <v/>
      </c>
      <c r="U4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4" s="65">
        <f t="shared" si="1"/>
        <v>0.35</v>
      </c>
      <c r="AM44" s="14"/>
      <c r="AN44" s="14"/>
    </row>
    <row r="45" spans="1:40" ht="18" x14ac:dyDescent="0.55000000000000004">
      <c r="A45" s="16" t="s">
        <v>54</v>
      </c>
      <c r="B45" s="16"/>
      <c r="C45" s="16"/>
      <c r="D45" s="17"/>
      <c r="E45" s="17"/>
      <c r="F45" s="17"/>
      <c r="G45" s="18"/>
      <c r="H45" s="18"/>
      <c r="I45" s="1" t="str">
        <f>IFERROR(ROUND(
B45*V45/$I$4+
C45*V45/$I$4+
D45*V45/$I$4+
E45*V45/$I$4+
F45*V45/$I$4+
G45*$Q$2/טבלת_ציונים13[[#This Row],[מס'' שיעורים שנלמדו]]*$G$4/$I$4,1),"")</f>
        <v/>
      </c>
      <c r="J45" s="17"/>
      <c r="K45" s="17"/>
      <c r="L45" s="17"/>
      <c r="M45" s="17"/>
      <c r="N45" s="25" t="str">
        <f t="shared" si="2"/>
        <v/>
      </c>
      <c r="O45" s="1" t="str">
        <f>IF(טבלת_ציונים13[[#This Row],[ציון סופי]]="","",ROUND(IF((N45+M45) &gt; 100,100,N45+M45),1))</f>
        <v/>
      </c>
      <c r="U4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5" s="65">
        <f t="shared" si="1"/>
        <v>0.35</v>
      </c>
      <c r="AM45" s="14"/>
      <c r="AN45" s="14"/>
    </row>
    <row r="46" spans="1:40" ht="18" x14ac:dyDescent="0.55000000000000004">
      <c r="A46" s="16" t="s">
        <v>55</v>
      </c>
      <c r="B46" s="16"/>
      <c r="C46" s="16"/>
      <c r="D46" s="17"/>
      <c r="E46" s="17"/>
      <c r="F46" s="17"/>
      <c r="G46" s="18"/>
      <c r="H46" s="18"/>
      <c r="I46" s="1" t="str">
        <f>IFERROR(ROUND(
B46*V46/$I$4+
C46*V46/$I$4+
D46*V46/$I$4+
E46*V46/$I$4+
F46*V46/$I$4+
G46*$Q$2/טבלת_ציונים13[[#This Row],[מס'' שיעורים שנלמדו]]*$G$4/$I$4,1),"")</f>
        <v/>
      </c>
      <c r="J46" s="17"/>
      <c r="K46" s="17"/>
      <c r="L46" s="17"/>
      <c r="M46" s="17"/>
      <c r="N46" s="25" t="str">
        <f t="shared" si="2"/>
        <v/>
      </c>
      <c r="O46" s="1" t="str">
        <f>IF(טבלת_ציונים13[[#This Row],[ציון סופי]]="","",ROUND(IF((N46+M46) &gt; 100,100,N46+M46),1))</f>
        <v/>
      </c>
      <c r="U4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6" s="65">
        <f t="shared" si="1"/>
        <v>0.35</v>
      </c>
      <c r="AM46" s="14"/>
      <c r="AN46" s="14"/>
    </row>
    <row r="47" spans="1:40" ht="18" x14ac:dyDescent="0.55000000000000004">
      <c r="A47" s="16" t="s">
        <v>56</v>
      </c>
      <c r="B47" s="16"/>
      <c r="C47" s="16"/>
      <c r="D47" s="17"/>
      <c r="E47" s="17"/>
      <c r="F47" s="17"/>
      <c r="G47" s="18"/>
      <c r="H47" s="18"/>
      <c r="I47" s="1" t="str">
        <f>IFERROR(ROUND(
B47*V47/$I$4+
C47*V47/$I$4+
D47*V47/$I$4+
E47*V47/$I$4+
F47*V47/$I$4+
G47*$Q$2/טבלת_ציונים13[[#This Row],[מס'' שיעורים שנלמדו]]*$G$4/$I$4,1),"")</f>
        <v/>
      </c>
      <c r="J47" s="17"/>
      <c r="K47" s="17"/>
      <c r="L47" s="17"/>
      <c r="M47" s="17"/>
      <c r="N47" s="25" t="str">
        <f t="shared" si="2"/>
        <v/>
      </c>
      <c r="O47" s="1" t="str">
        <f>IF(טבלת_ציונים13[[#This Row],[ציון סופי]]="","",ROUND(IF((N47+M47) &gt; 100,100,N47+M47),1))</f>
        <v/>
      </c>
      <c r="U4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7" s="65">
        <f t="shared" si="1"/>
        <v>0.35</v>
      </c>
      <c r="AM47" s="14"/>
      <c r="AN47" s="14"/>
    </row>
    <row r="48" spans="1:40" ht="18" x14ac:dyDescent="0.55000000000000004">
      <c r="A48" s="16" t="s">
        <v>57</v>
      </c>
      <c r="B48" s="16"/>
      <c r="C48" s="16"/>
      <c r="D48" s="17"/>
      <c r="E48" s="17"/>
      <c r="F48" s="17"/>
      <c r="G48" s="18"/>
      <c r="H48" s="18"/>
      <c r="I48" s="1" t="str">
        <f>IFERROR(ROUND(
B48*V48/$I$4+
C48*V48/$I$4+
D48*V48/$I$4+
E48*V48/$I$4+
F48*V48/$I$4+
G48*$Q$2/טבלת_ציונים13[[#This Row],[מס'' שיעורים שנלמדו]]*$G$4/$I$4,1),"")</f>
        <v/>
      </c>
      <c r="J48" s="17"/>
      <c r="K48" s="17"/>
      <c r="L48" s="17"/>
      <c r="M48" s="17"/>
      <c r="N48" s="25" t="str">
        <f t="shared" si="2"/>
        <v/>
      </c>
      <c r="O48" s="1" t="str">
        <f>IF(טבלת_ציונים13[[#This Row],[ציון סופי]]="","",ROUND(IF((N48+M48) &gt; 100,100,N48+M48),1))</f>
        <v/>
      </c>
      <c r="U4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8" s="65">
        <f t="shared" si="1"/>
        <v>0.35</v>
      </c>
      <c r="AM48" s="14"/>
      <c r="AN48" s="14"/>
    </row>
    <row r="49" spans="1:40" ht="18" x14ac:dyDescent="0.55000000000000004">
      <c r="A49" s="16" t="s">
        <v>58</v>
      </c>
      <c r="B49" s="16"/>
      <c r="C49" s="16"/>
      <c r="D49" s="17"/>
      <c r="E49" s="17"/>
      <c r="F49" s="17"/>
      <c r="G49" s="18"/>
      <c r="H49" s="18"/>
      <c r="I49" s="1" t="str">
        <f>IFERROR(ROUND(
B49*V49/$I$4+
C49*V49/$I$4+
D49*V49/$I$4+
E49*V49/$I$4+
F49*V49/$I$4+
G49*$Q$2/טבלת_ציונים13[[#This Row],[מס'' שיעורים שנלמדו]]*$G$4/$I$4,1),"")</f>
        <v/>
      </c>
      <c r="J49" s="17"/>
      <c r="K49" s="17"/>
      <c r="L49" s="17"/>
      <c r="M49" s="17"/>
      <c r="N49" s="25" t="str">
        <f t="shared" si="2"/>
        <v/>
      </c>
      <c r="O49" s="1" t="str">
        <f>IF(טבלת_ציונים13[[#This Row],[ציון סופי]]="","",ROUND(IF((N49+M49) &gt; 100,100,N49+M49),1))</f>
        <v/>
      </c>
      <c r="U4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49" s="65">
        <f t="shared" si="1"/>
        <v>0.35</v>
      </c>
      <c r="AM49" s="14"/>
      <c r="AN49" s="14"/>
    </row>
    <row r="50" spans="1:40" ht="18" x14ac:dyDescent="0.55000000000000004">
      <c r="A50" s="16" t="s">
        <v>59</v>
      </c>
      <c r="B50" s="16"/>
      <c r="C50" s="16"/>
      <c r="D50" s="17"/>
      <c r="E50" s="17"/>
      <c r="F50" s="17"/>
      <c r="G50" s="18"/>
      <c r="H50" s="18"/>
      <c r="I50" s="1" t="str">
        <f>IFERROR(ROUND(
B50*V50/$I$4+
C50*V50/$I$4+
D50*V50/$I$4+
E50*V50/$I$4+
F50*V50/$I$4+
G50*$Q$2/טבלת_ציונים13[[#This Row],[מס'' שיעורים שנלמדו]]*$G$4/$I$4,1),"")</f>
        <v/>
      </c>
      <c r="J50" s="17"/>
      <c r="K50" s="17"/>
      <c r="L50" s="17"/>
      <c r="M50" s="17"/>
      <c r="N50" s="25" t="str">
        <f t="shared" si="2"/>
        <v/>
      </c>
      <c r="O50" s="1" t="str">
        <f>IF(טבלת_ציונים13[[#This Row],[ציון סופי]]="","",ROUND(IF((N50+M50) &gt; 100,100,N50+M50),1))</f>
        <v/>
      </c>
      <c r="U5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0" s="65">
        <f t="shared" si="1"/>
        <v>0.35</v>
      </c>
      <c r="AM50" s="14"/>
      <c r="AN50" s="14"/>
    </row>
    <row r="51" spans="1:40" ht="18" x14ac:dyDescent="0.55000000000000004">
      <c r="A51" s="16" t="s">
        <v>60</v>
      </c>
      <c r="B51" s="16"/>
      <c r="C51" s="16"/>
      <c r="D51" s="17"/>
      <c r="E51" s="17"/>
      <c r="F51" s="17"/>
      <c r="G51" s="18"/>
      <c r="H51" s="18"/>
      <c r="I51" s="1" t="str">
        <f>IFERROR(ROUND(
B51*V51/$I$4+
C51*V51/$I$4+
D51*V51/$I$4+
E51*V51/$I$4+
F51*V51/$I$4+
G51*$Q$2/טבלת_ציונים13[[#This Row],[מס'' שיעורים שנלמדו]]*$G$4/$I$4,1),"")</f>
        <v/>
      </c>
      <c r="J51" s="17"/>
      <c r="K51" s="17"/>
      <c r="L51" s="17"/>
      <c r="M51" s="17"/>
      <c r="N51" s="25" t="str">
        <f t="shared" si="2"/>
        <v/>
      </c>
      <c r="O51" s="1" t="str">
        <f>IF(טבלת_ציונים13[[#This Row],[ציון סופי]]="","",ROUND(IF((N51+M51) &gt; 100,100,N51+M51),1))</f>
        <v/>
      </c>
      <c r="U5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1" s="65">
        <f t="shared" si="1"/>
        <v>0.35</v>
      </c>
      <c r="AM51" s="14"/>
      <c r="AN51" s="14"/>
    </row>
    <row r="52" spans="1:40" ht="18" x14ac:dyDescent="0.55000000000000004">
      <c r="A52" s="16" t="s">
        <v>61</v>
      </c>
      <c r="B52" s="16"/>
      <c r="C52" s="16"/>
      <c r="D52" s="17"/>
      <c r="E52" s="17"/>
      <c r="F52" s="17"/>
      <c r="G52" s="18"/>
      <c r="H52" s="18"/>
      <c r="I52" s="1" t="str">
        <f>IFERROR(ROUND(
B52*V52/$I$4+
C52*V52/$I$4+
D52*V52/$I$4+
E52*V52/$I$4+
F52*V52/$I$4+
G52*$Q$2/טבלת_ציונים13[[#This Row],[מס'' שיעורים שנלמדו]]*$G$4/$I$4,1),"")</f>
        <v/>
      </c>
      <c r="J52" s="17"/>
      <c r="K52" s="17"/>
      <c r="L52" s="17"/>
      <c r="M52" s="17"/>
      <c r="N52" s="25" t="str">
        <f t="shared" si="2"/>
        <v/>
      </c>
      <c r="O52" s="1" t="str">
        <f>IF(טבלת_ציונים13[[#This Row],[ציון סופי]]="","",ROUND(IF((N52+M52) &gt; 100,100,N52+M52),1))</f>
        <v/>
      </c>
      <c r="U5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2" s="65">
        <f t="shared" si="1"/>
        <v>0.35</v>
      </c>
      <c r="AM52" s="14"/>
      <c r="AN52" s="14"/>
    </row>
    <row r="53" spans="1:40" ht="18" x14ac:dyDescent="0.55000000000000004">
      <c r="A53" s="16" t="s">
        <v>62</v>
      </c>
      <c r="B53" s="16"/>
      <c r="C53" s="16"/>
      <c r="D53" s="17"/>
      <c r="E53" s="17"/>
      <c r="F53" s="17"/>
      <c r="G53" s="18"/>
      <c r="H53" s="18"/>
      <c r="I53" s="1" t="str">
        <f>IFERROR(ROUND(
B53*V53/$I$4+
C53*V53/$I$4+
D53*V53/$I$4+
E53*V53/$I$4+
F53*V53/$I$4+
G53*$Q$2/טבלת_ציונים13[[#This Row],[מס'' שיעורים שנלמדו]]*$G$4/$I$4,1),"")</f>
        <v/>
      </c>
      <c r="J53" s="17"/>
      <c r="K53" s="17"/>
      <c r="L53" s="17"/>
      <c r="M53" s="17"/>
      <c r="N53" s="25" t="str">
        <f t="shared" si="2"/>
        <v/>
      </c>
      <c r="O53" s="1" t="str">
        <f>IF(טבלת_ציונים13[[#This Row],[ציון סופי]]="","",ROUND(IF((N53+M53) &gt; 100,100,N53+M53),1))</f>
        <v/>
      </c>
      <c r="U5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3" s="65">
        <f t="shared" si="1"/>
        <v>0.35</v>
      </c>
      <c r="AM53" s="14"/>
      <c r="AN53" s="14"/>
    </row>
    <row r="54" spans="1:40" ht="18" x14ac:dyDescent="0.55000000000000004">
      <c r="A54" s="16" t="s">
        <v>63</v>
      </c>
      <c r="B54" s="16"/>
      <c r="C54" s="16"/>
      <c r="D54" s="17"/>
      <c r="E54" s="17"/>
      <c r="F54" s="17"/>
      <c r="G54" s="18"/>
      <c r="H54" s="18"/>
      <c r="I54" s="1" t="str">
        <f>IFERROR(ROUND(
B54*V54/$I$4+
C54*V54/$I$4+
D54*V54/$I$4+
E54*V54/$I$4+
F54*V54/$I$4+
G54*$Q$2/טבלת_ציונים13[[#This Row],[מס'' שיעורים שנלמדו]]*$G$4/$I$4,1),"")</f>
        <v/>
      </c>
      <c r="J54" s="17"/>
      <c r="K54" s="17"/>
      <c r="L54" s="17"/>
      <c r="M54" s="17"/>
      <c r="N54" s="25" t="str">
        <f t="shared" si="2"/>
        <v/>
      </c>
      <c r="O54" s="1" t="str">
        <f>IF(טבלת_ציונים13[[#This Row],[ציון סופי]]="","",ROUND(IF((N54+M54) &gt; 100,100,N54+M54),1))</f>
        <v/>
      </c>
      <c r="U5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4" s="65">
        <f t="shared" si="1"/>
        <v>0.35</v>
      </c>
      <c r="AM54" s="14"/>
      <c r="AN54" s="14"/>
    </row>
    <row r="55" spans="1:40" ht="18" x14ac:dyDescent="0.55000000000000004">
      <c r="A55" s="16" t="s">
        <v>64</v>
      </c>
      <c r="B55" s="16"/>
      <c r="C55" s="16"/>
      <c r="D55" s="17"/>
      <c r="E55" s="17"/>
      <c r="F55" s="17"/>
      <c r="G55" s="18"/>
      <c r="H55" s="18"/>
      <c r="I55" s="1" t="str">
        <f>IFERROR(ROUND(
B55*V55/$I$4+
C55*V55/$I$4+
D55*V55/$I$4+
E55*V55/$I$4+
F55*V55/$I$4+
G55*$Q$2/טבלת_ציונים13[[#This Row],[מס'' שיעורים שנלמדו]]*$G$4/$I$4,1),"")</f>
        <v/>
      </c>
      <c r="J55" s="17"/>
      <c r="K55" s="17"/>
      <c r="L55" s="17"/>
      <c r="M55" s="17"/>
      <c r="N55" s="25" t="str">
        <f t="shared" si="2"/>
        <v/>
      </c>
      <c r="O55" s="1" t="str">
        <f>IF(טבלת_ציונים13[[#This Row],[ציון סופי]]="","",ROUND(IF((N55+M55) &gt; 100,100,N55+M55),1))</f>
        <v/>
      </c>
      <c r="U5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5" s="65">
        <f t="shared" si="1"/>
        <v>0.35</v>
      </c>
      <c r="AM55" s="14"/>
      <c r="AN55" s="14"/>
    </row>
    <row r="56" spans="1:40" ht="18" x14ac:dyDescent="0.55000000000000004">
      <c r="A56" s="16" t="s">
        <v>65</v>
      </c>
      <c r="B56" s="16"/>
      <c r="C56" s="16"/>
      <c r="D56" s="17"/>
      <c r="E56" s="17"/>
      <c r="F56" s="17"/>
      <c r="G56" s="18"/>
      <c r="H56" s="18"/>
      <c r="I56" s="1" t="str">
        <f>IFERROR(ROUND(
B56*V56/$I$4+
C56*V56/$I$4+
D56*V56/$I$4+
E56*V56/$I$4+
F56*V56/$I$4+
G56*$Q$2/טבלת_ציונים13[[#This Row],[מס'' שיעורים שנלמדו]]*$G$4/$I$4,1),"")</f>
        <v/>
      </c>
      <c r="J56" s="17"/>
      <c r="K56" s="17"/>
      <c r="L56" s="17"/>
      <c r="M56" s="17"/>
      <c r="N56" s="25" t="str">
        <f t="shared" si="2"/>
        <v/>
      </c>
      <c r="O56" s="1" t="str">
        <f>IF(טבלת_ציונים13[[#This Row],[ציון סופי]]="","",ROUND(IF((N56+M56) &gt; 100,100,N56+M56),1))</f>
        <v/>
      </c>
      <c r="U56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6" s="65">
        <f t="shared" si="1"/>
        <v>0.35</v>
      </c>
      <c r="AM56" s="14"/>
      <c r="AN56" s="14"/>
    </row>
    <row r="57" spans="1:40" ht="18" x14ac:dyDescent="0.55000000000000004">
      <c r="A57" s="16" t="s">
        <v>66</v>
      </c>
      <c r="B57" s="16"/>
      <c r="C57" s="16"/>
      <c r="D57" s="17"/>
      <c r="E57" s="17"/>
      <c r="F57" s="17"/>
      <c r="G57" s="18"/>
      <c r="H57" s="18"/>
      <c r="I57" s="1" t="str">
        <f>IFERROR(ROUND(
B57*V57/$I$4+
C57*V57/$I$4+
D57*V57/$I$4+
E57*V57/$I$4+
F57*V57/$I$4+
G57*$Q$2/טבלת_ציונים13[[#This Row],[מס'' שיעורים שנלמדו]]*$G$4/$I$4,1),"")</f>
        <v/>
      </c>
      <c r="J57" s="17"/>
      <c r="K57" s="17"/>
      <c r="L57" s="17"/>
      <c r="M57" s="17"/>
      <c r="N57" s="25" t="str">
        <f t="shared" si="2"/>
        <v/>
      </c>
      <c r="O57" s="1" t="str">
        <f>IF(טבלת_ציונים13[[#This Row],[ציון סופי]]="","",ROUND(IF((N57+M57) &gt; 100,100,N57+M57),1))</f>
        <v/>
      </c>
      <c r="U57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7" s="65">
        <f t="shared" si="1"/>
        <v>0.35</v>
      </c>
      <c r="AM57" s="14"/>
      <c r="AN57" s="14"/>
    </row>
    <row r="58" spans="1:40" ht="18" x14ac:dyDescent="0.55000000000000004">
      <c r="A58" s="16" t="s">
        <v>67</v>
      </c>
      <c r="B58" s="16"/>
      <c r="C58" s="16"/>
      <c r="D58" s="17"/>
      <c r="E58" s="17"/>
      <c r="F58" s="17"/>
      <c r="G58" s="18"/>
      <c r="H58" s="18"/>
      <c r="I58" s="1" t="str">
        <f>IFERROR(ROUND(
B58*V58/$I$4+
C58*V58/$I$4+
D58*V58/$I$4+
E58*V58/$I$4+
F58*V58/$I$4+
G58*$Q$2/טבלת_ציונים13[[#This Row],[מס'' שיעורים שנלמדו]]*$G$4/$I$4,1),"")</f>
        <v/>
      </c>
      <c r="J58" s="17"/>
      <c r="K58" s="17"/>
      <c r="L58" s="17"/>
      <c r="M58" s="17"/>
      <c r="N58" s="25" t="str">
        <f t="shared" si="2"/>
        <v/>
      </c>
      <c r="O58" s="1" t="str">
        <f>IF(טבלת_ציונים13[[#This Row],[ציון סופי]]="","",ROUND(IF((N58+M58) &gt; 100,100,N58+M58),1))</f>
        <v/>
      </c>
      <c r="U58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8" s="65">
        <f t="shared" si="1"/>
        <v>0.35</v>
      </c>
      <c r="AM58" s="14"/>
      <c r="AN58" s="14"/>
    </row>
    <row r="59" spans="1:40" ht="18" x14ac:dyDescent="0.55000000000000004">
      <c r="A59" s="16" t="s">
        <v>68</v>
      </c>
      <c r="B59" s="16"/>
      <c r="C59" s="16"/>
      <c r="D59" s="17"/>
      <c r="E59" s="17"/>
      <c r="F59" s="17"/>
      <c r="G59" s="18"/>
      <c r="H59" s="18"/>
      <c r="I59" s="1" t="str">
        <f>IFERROR(ROUND(
B59*V59/$I$4+
C59*V59/$I$4+
D59*V59/$I$4+
E59*V59/$I$4+
F59*V59/$I$4+
G59*$Q$2/טבלת_ציונים13[[#This Row],[מס'' שיעורים שנלמדו]]*$G$4/$I$4,1),"")</f>
        <v/>
      </c>
      <c r="J59" s="17"/>
      <c r="K59" s="17"/>
      <c r="L59" s="17"/>
      <c r="M59" s="17"/>
      <c r="N59" s="25" t="str">
        <f t="shared" si="2"/>
        <v/>
      </c>
      <c r="O59" s="1" t="str">
        <f>IF(טבלת_ציונים13[[#This Row],[ציון סופי]]="","",ROUND(IF((N59+M59) &gt; 100,100,N59+M59),1))</f>
        <v/>
      </c>
      <c r="U59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59" s="65">
        <f t="shared" si="1"/>
        <v>0.35</v>
      </c>
      <c r="AM59" s="14"/>
      <c r="AN59" s="14"/>
    </row>
    <row r="60" spans="1:40" ht="18" x14ac:dyDescent="0.55000000000000004">
      <c r="A60" s="16" t="s">
        <v>69</v>
      </c>
      <c r="B60" s="16"/>
      <c r="C60" s="16"/>
      <c r="D60" s="17"/>
      <c r="E60" s="17"/>
      <c r="F60" s="17"/>
      <c r="G60" s="18"/>
      <c r="H60" s="18"/>
      <c r="I60" s="1" t="str">
        <f>IFERROR(ROUND(
B60*V60/$I$4+
C60*V60/$I$4+
D60*V60/$I$4+
E60*V60/$I$4+
F60*V60/$I$4+
G60*$Q$2/טבלת_ציונים13[[#This Row],[מס'' שיעורים שנלמדו]]*$G$4/$I$4,1),"")</f>
        <v/>
      </c>
      <c r="J60" s="17"/>
      <c r="K60" s="17"/>
      <c r="L60" s="17"/>
      <c r="M60" s="17"/>
      <c r="N60" s="25" t="str">
        <f t="shared" si="2"/>
        <v/>
      </c>
      <c r="O60" s="1" t="str">
        <f>IF(טבלת_ציונים13[[#This Row],[ציון סופי]]="","",ROUND(IF((N60+M60) &gt; 100,100,N60+M60),1))</f>
        <v/>
      </c>
      <c r="U60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0" s="65">
        <f t="shared" si="1"/>
        <v>0.35</v>
      </c>
      <c r="AM60" s="14"/>
      <c r="AN60" s="14"/>
    </row>
    <row r="61" spans="1:40" ht="18" x14ac:dyDescent="0.55000000000000004">
      <c r="A61" s="16" t="s">
        <v>70</v>
      </c>
      <c r="B61" s="16"/>
      <c r="C61" s="16"/>
      <c r="D61" s="17"/>
      <c r="E61" s="17"/>
      <c r="F61" s="17"/>
      <c r="G61" s="18"/>
      <c r="H61" s="18"/>
      <c r="I61" s="1" t="str">
        <f>IFERROR(ROUND(
B61*V61/$I$4+
C61*V61/$I$4+
D61*V61/$I$4+
E61*V61/$I$4+
F61*V61/$I$4+
G61*$Q$2/טבלת_ציונים13[[#This Row],[מס'' שיעורים שנלמדו]]*$G$4/$I$4,1),"")</f>
        <v/>
      </c>
      <c r="J61" s="17"/>
      <c r="K61" s="17"/>
      <c r="L61" s="17"/>
      <c r="M61" s="17"/>
      <c r="N61" s="25" t="str">
        <f t="shared" si="2"/>
        <v/>
      </c>
      <c r="O61" s="1" t="str">
        <f>IF(טבלת_ציונים13[[#This Row],[ציון סופי]]="","",ROUND(IF((N61+M61) &gt; 100,100,N61+M61),1))</f>
        <v/>
      </c>
      <c r="U61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1" s="65">
        <f t="shared" si="1"/>
        <v>0.35</v>
      </c>
      <c r="AM61" s="14"/>
      <c r="AN61" s="14"/>
    </row>
    <row r="62" spans="1:40" ht="18" x14ac:dyDescent="0.55000000000000004">
      <c r="A62" s="16" t="s">
        <v>71</v>
      </c>
      <c r="B62" s="16"/>
      <c r="C62" s="16"/>
      <c r="D62" s="17"/>
      <c r="E62" s="17"/>
      <c r="F62" s="17"/>
      <c r="G62" s="18"/>
      <c r="H62" s="18"/>
      <c r="I62" s="1" t="str">
        <f>IFERROR(ROUND(
B62*V62/$I$4+
C62*V62/$I$4+
D62*V62/$I$4+
E62*V62/$I$4+
F62*V62/$I$4+
G62*$Q$2/טבלת_ציונים13[[#This Row],[מס'' שיעורים שנלמדו]]*$G$4/$I$4,1),"")</f>
        <v/>
      </c>
      <c r="J62" s="17"/>
      <c r="K62" s="17"/>
      <c r="L62" s="17"/>
      <c r="M62" s="17"/>
      <c r="N62" s="25" t="str">
        <f t="shared" si="2"/>
        <v/>
      </c>
      <c r="O62" s="1" t="str">
        <f>IF(טבלת_ציונים13[[#This Row],[ציון סופי]]="","",ROUND(IF((N62+M62) &gt; 100,100,N62+M62),1))</f>
        <v/>
      </c>
      <c r="U62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2" s="65">
        <f t="shared" si="1"/>
        <v>0.35</v>
      </c>
      <c r="AM62" s="14"/>
      <c r="AN62" s="14"/>
    </row>
    <row r="63" spans="1:40" ht="18" x14ac:dyDescent="0.55000000000000004">
      <c r="A63" s="16" t="s">
        <v>72</v>
      </c>
      <c r="B63" s="16"/>
      <c r="C63" s="16"/>
      <c r="D63" s="17"/>
      <c r="E63" s="17"/>
      <c r="F63" s="17"/>
      <c r="G63" s="18"/>
      <c r="H63" s="18"/>
      <c r="I63" s="1" t="str">
        <f>IFERROR(ROUND(
B63*V63/$I$4+
C63*V63/$I$4+
D63*V63/$I$4+
E63*V63/$I$4+
F63*V63/$I$4+
G63*$Q$2/טבלת_ציונים13[[#This Row],[מס'' שיעורים שנלמדו]]*$G$4/$I$4,1),"")</f>
        <v/>
      </c>
      <c r="J63" s="17"/>
      <c r="K63" s="17"/>
      <c r="L63" s="17"/>
      <c r="M63" s="17"/>
      <c r="N63" s="25" t="str">
        <f t="shared" si="2"/>
        <v/>
      </c>
      <c r="O63" s="1" t="str">
        <f>IF(טבלת_ציונים13[[#This Row],[ציון סופי]]="","",ROUND(IF((N63+M63) &gt; 100,100,N63+M63),1))</f>
        <v/>
      </c>
      <c r="U63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3" s="65">
        <f t="shared" si="1"/>
        <v>0.35</v>
      </c>
      <c r="AM63" s="14"/>
      <c r="AN63" s="14"/>
    </row>
    <row r="64" spans="1:40" ht="18" x14ac:dyDescent="0.55000000000000004">
      <c r="A64" s="16" t="s">
        <v>73</v>
      </c>
      <c r="B64" s="16"/>
      <c r="C64" s="16"/>
      <c r="D64" s="17"/>
      <c r="E64" s="17"/>
      <c r="F64" s="17"/>
      <c r="G64" s="18"/>
      <c r="H64" s="18"/>
      <c r="I64" s="1" t="str">
        <f>IFERROR(ROUND(
B64*V64/$I$4+
C64*V64/$I$4+
D64*V64/$I$4+
E64*V64/$I$4+
F64*V64/$I$4+
G64*$Q$2/טבלת_ציונים13[[#This Row],[מס'' שיעורים שנלמדו]]*$G$4/$I$4,1),"")</f>
        <v/>
      </c>
      <c r="J64" s="17"/>
      <c r="K64" s="17"/>
      <c r="L64" s="17"/>
      <c r="M64" s="17"/>
      <c r="N64" s="25" t="str">
        <f t="shared" si="2"/>
        <v/>
      </c>
      <c r="O64" s="1" t="str">
        <f>IF(טבלת_ציונים13[[#This Row],[ציון סופי]]="","",ROUND(IF((N64+M64) &gt; 100,100,N64+M64),1))</f>
        <v/>
      </c>
      <c r="U64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4" s="65">
        <f t="shared" si="1"/>
        <v>0.35</v>
      </c>
      <c r="AM64" s="14"/>
      <c r="AN64" s="14"/>
    </row>
    <row r="65" spans="1:40" ht="18" x14ac:dyDescent="0.55000000000000004">
      <c r="A65" s="20" t="s">
        <v>74</v>
      </c>
      <c r="B65" s="20"/>
      <c r="C65" s="20"/>
      <c r="D65" s="21"/>
      <c r="E65" s="21"/>
      <c r="F65" s="21"/>
      <c r="G65" s="18"/>
      <c r="H65" s="18"/>
      <c r="I65" s="1" t="str">
        <f>IFERROR(ROUND(
B65*V65/$I$4+
C65*V65/$I$4+
D65*V65/$I$4+
E65*V65/$I$4+
F65*V65/$I$4+
G65*$Q$2/טבלת_ציונים13[[#This Row],[מס'' שיעורים שנלמדו]]*$G$4/$I$4,1),"")</f>
        <v/>
      </c>
      <c r="J65" s="17"/>
      <c r="K65" s="17"/>
      <c r="L65" s="17"/>
      <c r="M65" s="17"/>
      <c r="N65" s="26" t="str">
        <f t="shared" si="2"/>
        <v/>
      </c>
      <c r="O65" s="1" t="str">
        <f>IF(טבלת_ציונים13[[#This Row],[ציון סופי]]="","",ROUND(IF((N65+M65) &gt; 100,100,N65+M65),1))</f>
        <v/>
      </c>
      <c r="U65" s="4">
        <f>5-(ISBLANK(טבלת_ציונים13[[#This Row],[סיכום פרק מורחב
2]])+ISBLANK(טבלת_ציונים13[[#This Row],[סיכום פרק מורחב
3]])+ISBLANK(טבלת_ציונים13[[#This Row],[סיכום פרק מורחב
4]])+ISBLANK(טבלת_ציונים13[[#This Row],[סיכום פרק מורחב
5]]))</f>
        <v>1</v>
      </c>
      <c r="V65" s="65">
        <f t="shared" si="1"/>
        <v>0.35</v>
      </c>
      <c r="AM65" s="14"/>
      <c r="AN65" s="14"/>
    </row>
    <row r="66" spans="1:40" ht="18" x14ac:dyDescent="0.5500000000000000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2"/>
    </row>
    <row r="67" spans="1:40" ht="18" x14ac:dyDescent="0.5500000000000000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2"/>
    </row>
    <row r="68" spans="1:40" ht="18" x14ac:dyDescent="0.5500000000000000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22"/>
    </row>
    <row r="69" spans="1:40" ht="18" x14ac:dyDescent="0.5500000000000000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22"/>
    </row>
    <row r="70" spans="1:40" ht="18" x14ac:dyDescent="0.5500000000000000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22"/>
    </row>
    <row r="71" spans="1:40" ht="18" x14ac:dyDescent="0.5500000000000000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22"/>
    </row>
    <row r="72" spans="1:40" ht="18" x14ac:dyDescent="0.5500000000000000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22"/>
    </row>
    <row r="73" spans="1:40" ht="18" x14ac:dyDescent="0.5500000000000000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22"/>
    </row>
    <row r="74" spans="1:40" ht="18" x14ac:dyDescent="0.5500000000000000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22"/>
    </row>
    <row r="75" spans="1:40" ht="18" x14ac:dyDescent="0.5500000000000000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22"/>
    </row>
    <row r="76" spans="1:40" ht="18" x14ac:dyDescent="0.5500000000000000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22"/>
    </row>
    <row r="77" spans="1:40" ht="18" x14ac:dyDescent="0.5500000000000000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22"/>
    </row>
    <row r="78" spans="1:40" ht="18" x14ac:dyDescent="0.5500000000000000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22"/>
    </row>
    <row r="79" spans="1:40" ht="18" x14ac:dyDescent="0.5500000000000000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22"/>
    </row>
    <row r="80" spans="1:40" ht="18" x14ac:dyDescent="0.5500000000000000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22"/>
    </row>
    <row r="81" spans="1:15" ht="18" x14ac:dyDescent="0.5500000000000000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22"/>
    </row>
    <row r="82" spans="1:15" ht="18" x14ac:dyDescent="0.5500000000000000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22"/>
    </row>
    <row r="83" spans="1:15" ht="18" x14ac:dyDescent="0.5500000000000000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22"/>
    </row>
    <row r="84" spans="1:15" ht="18" x14ac:dyDescent="0.5500000000000000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22"/>
    </row>
    <row r="85" spans="1:15" ht="18" x14ac:dyDescent="0.5500000000000000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22"/>
    </row>
    <row r="86" spans="1:15" ht="18" x14ac:dyDescent="0.5500000000000000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22"/>
    </row>
    <row r="87" spans="1:15" ht="18" x14ac:dyDescent="0.5500000000000000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22"/>
    </row>
    <row r="88" spans="1:15" ht="18" x14ac:dyDescent="0.5500000000000000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22"/>
    </row>
    <row r="89" spans="1:15" ht="18" x14ac:dyDescent="0.5500000000000000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22"/>
    </row>
    <row r="90" spans="1:15" ht="18" x14ac:dyDescent="0.5500000000000000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22"/>
    </row>
    <row r="91" spans="1:15" ht="18" x14ac:dyDescent="0.5500000000000000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22"/>
    </row>
    <row r="92" spans="1:15" ht="18" x14ac:dyDescent="0.5500000000000000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22"/>
    </row>
    <row r="93" spans="1:15" ht="18" x14ac:dyDescent="0.5500000000000000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22"/>
    </row>
    <row r="94" spans="1:15" ht="18" x14ac:dyDescent="0.5500000000000000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22"/>
    </row>
    <row r="95" spans="1:15" ht="18" x14ac:dyDescent="0.5500000000000000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22"/>
    </row>
    <row r="96" spans="1:15" ht="18" x14ac:dyDescent="0.5500000000000000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22"/>
    </row>
    <row r="97" spans="1:15" ht="18" x14ac:dyDescent="0.5500000000000000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22"/>
    </row>
    <row r="98" spans="1:15" ht="18" x14ac:dyDescent="0.5500000000000000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22"/>
    </row>
    <row r="99" spans="1:15" ht="18" x14ac:dyDescent="0.5500000000000000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22"/>
    </row>
    <row r="100" spans="1:15" ht="18" x14ac:dyDescent="0.5500000000000000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22"/>
    </row>
    <row r="101" spans="1:15" ht="18" x14ac:dyDescent="0.5500000000000000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22"/>
    </row>
    <row r="102" spans="1:15" ht="18" x14ac:dyDescent="0.5500000000000000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22"/>
    </row>
    <row r="103" spans="1:15" ht="18" x14ac:dyDescent="0.5500000000000000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22"/>
    </row>
    <row r="104" spans="1:15" ht="18" x14ac:dyDescent="0.550000000000000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22"/>
    </row>
    <row r="105" spans="1:15" ht="18" x14ac:dyDescent="0.5500000000000000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22"/>
    </row>
    <row r="106" spans="1:15" ht="18" x14ac:dyDescent="0.5500000000000000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22"/>
    </row>
    <row r="107" spans="1:15" ht="18" x14ac:dyDescent="0.5500000000000000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22"/>
    </row>
    <row r="108" spans="1:15" ht="18" x14ac:dyDescent="0.5500000000000000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22"/>
    </row>
    <row r="109" spans="1:15" ht="18" x14ac:dyDescent="0.5500000000000000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22"/>
    </row>
    <row r="110" spans="1:15" ht="18" x14ac:dyDescent="0.5500000000000000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22"/>
    </row>
    <row r="111" spans="1:15" ht="18" x14ac:dyDescent="0.5500000000000000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22"/>
    </row>
    <row r="112" spans="1:15" ht="18" x14ac:dyDescent="0.5500000000000000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22"/>
    </row>
    <row r="113" spans="1:15" ht="18" x14ac:dyDescent="0.5500000000000000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22"/>
    </row>
    <row r="114" spans="1:15" ht="18" x14ac:dyDescent="0.5500000000000000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22"/>
    </row>
    <row r="115" spans="1:15" ht="18" x14ac:dyDescent="0.5500000000000000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22"/>
    </row>
    <row r="116" spans="1:15" ht="18" x14ac:dyDescent="0.5500000000000000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22"/>
    </row>
    <row r="117" spans="1:15" ht="18" x14ac:dyDescent="0.5500000000000000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22"/>
    </row>
    <row r="118" spans="1:15" ht="18" x14ac:dyDescent="0.5500000000000000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22"/>
    </row>
    <row r="119" spans="1:15" ht="18" x14ac:dyDescent="0.5500000000000000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22"/>
    </row>
    <row r="120" spans="1:15" ht="18" x14ac:dyDescent="0.5500000000000000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22"/>
    </row>
    <row r="121" spans="1:15" ht="18" x14ac:dyDescent="0.5500000000000000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22"/>
    </row>
    <row r="122" spans="1:15" ht="18" x14ac:dyDescent="0.5500000000000000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22"/>
    </row>
    <row r="123" spans="1:15" ht="18" x14ac:dyDescent="0.5500000000000000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22"/>
    </row>
    <row r="124" spans="1:15" ht="18" x14ac:dyDescent="0.5500000000000000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22"/>
    </row>
    <row r="125" spans="1:15" ht="18" x14ac:dyDescent="0.5500000000000000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22"/>
    </row>
    <row r="126" spans="1:15" ht="18" x14ac:dyDescent="0.5500000000000000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22"/>
    </row>
    <row r="127" spans="1:15" ht="18" x14ac:dyDescent="0.5500000000000000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22"/>
    </row>
    <row r="128" spans="1:15" ht="18" x14ac:dyDescent="0.5500000000000000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22"/>
    </row>
    <row r="129" spans="1:15" ht="18" x14ac:dyDescent="0.5500000000000000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22"/>
    </row>
    <row r="130" spans="1:15" ht="18" x14ac:dyDescent="0.5500000000000000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22"/>
    </row>
    <row r="131" spans="1:15" ht="18" x14ac:dyDescent="0.5500000000000000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22"/>
    </row>
    <row r="132" spans="1:15" ht="18" x14ac:dyDescent="0.5500000000000000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22"/>
    </row>
    <row r="133" spans="1:15" ht="18" x14ac:dyDescent="0.5500000000000000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22"/>
    </row>
    <row r="134" spans="1:15" ht="18" x14ac:dyDescent="0.5500000000000000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22"/>
    </row>
    <row r="135" spans="1:15" ht="18" x14ac:dyDescent="0.5500000000000000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22"/>
    </row>
    <row r="136" spans="1:15" ht="18" x14ac:dyDescent="0.5500000000000000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22"/>
    </row>
    <row r="137" spans="1:15" ht="18" x14ac:dyDescent="0.5500000000000000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22"/>
    </row>
    <row r="138" spans="1:15" ht="18" x14ac:dyDescent="0.5500000000000000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22"/>
    </row>
    <row r="139" spans="1:15" ht="18" x14ac:dyDescent="0.5500000000000000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22"/>
    </row>
    <row r="140" spans="1:15" ht="18" x14ac:dyDescent="0.5500000000000000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22"/>
    </row>
    <row r="141" spans="1:15" ht="18" x14ac:dyDescent="0.5500000000000000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22"/>
    </row>
    <row r="142" spans="1:15" ht="18" x14ac:dyDescent="0.5500000000000000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22"/>
    </row>
    <row r="143" spans="1:15" ht="18" x14ac:dyDescent="0.5500000000000000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22"/>
    </row>
    <row r="144" spans="1:15" ht="18" x14ac:dyDescent="0.5500000000000000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22"/>
    </row>
    <row r="145" spans="1:15" ht="18" x14ac:dyDescent="0.5500000000000000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22"/>
    </row>
    <row r="146" spans="1:15" ht="18" x14ac:dyDescent="0.5500000000000000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22"/>
    </row>
    <row r="147" spans="1:15" ht="18" x14ac:dyDescent="0.5500000000000000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22"/>
    </row>
    <row r="148" spans="1:15" ht="18" x14ac:dyDescent="0.5500000000000000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22"/>
    </row>
    <row r="149" spans="1:15" ht="18" x14ac:dyDescent="0.5500000000000000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22"/>
    </row>
    <row r="150" spans="1:15" ht="18" x14ac:dyDescent="0.5500000000000000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22"/>
    </row>
    <row r="151" spans="1:15" ht="18" x14ac:dyDescent="0.5500000000000000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22"/>
    </row>
    <row r="152" spans="1:15" ht="18" x14ac:dyDescent="0.5500000000000000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22"/>
    </row>
    <row r="153" spans="1:15" ht="18" x14ac:dyDescent="0.5500000000000000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22"/>
    </row>
    <row r="154" spans="1:15" ht="18" x14ac:dyDescent="0.5500000000000000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22"/>
    </row>
    <row r="155" spans="1:15" ht="18" x14ac:dyDescent="0.5500000000000000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22"/>
    </row>
    <row r="156" spans="1:15" ht="18" x14ac:dyDescent="0.5500000000000000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22"/>
    </row>
    <row r="157" spans="1:15" ht="18" x14ac:dyDescent="0.5500000000000000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22"/>
    </row>
    <row r="158" spans="1:15" ht="18" x14ac:dyDescent="0.5500000000000000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22"/>
    </row>
    <row r="159" spans="1:15" ht="18" x14ac:dyDescent="0.5500000000000000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22"/>
    </row>
    <row r="160" spans="1:15" ht="18" x14ac:dyDescent="0.5500000000000000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22"/>
    </row>
    <row r="161" spans="1:15" ht="18" x14ac:dyDescent="0.5500000000000000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22"/>
    </row>
    <row r="162" spans="1:15" ht="18" x14ac:dyDescent="0.5500000000000000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22"/>
    </row>
    <row r="163" spans="1:15" ht="18" x14ac:dyDescent="0.5500000000000000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22"/>
    </row>
    <row r="164" spans="1:15" ht="18" x14ac:dyDescent="0.5500000000000000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22"/>
    </row>
    <row r="165" spans="1:15" ht="18" x14ac:dyDescent="0.5500000000000000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22"/>
    </row>
    <row r="166" spans="1:15" ht="18" x14ac:dyDescent="0.5500000000000000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22"/>
    </row>
    <row r="167" spans="1:15" ht="18" x14ac:dyDescent="0.5500000000000000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22"/>
    </row>
    <row r="168" spans="1:15" ht="18" x14ac:dyDescent="0.5500000000000000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22"/>
    </row>
    <row r="169" spans="1:15" ht="18" x14ac:dyDescent="0.5500000000000000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22"/>
    </row>
    <row r="170" spans="1:15" ht="18" x14ac:dyDescent="0.5500000000000000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22"/>
    </row>
    <row r="171" spans="1:15" ht="18" x14ac:dyDescent="0.5500000000000000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22"/>
    </row>
    <row r="172" spans="1:15" ht="18" x14ac:dyDescent="0.5500000000000000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22"/>
    </row>
    <row r="173" spans="1:15" ht="18" x14ac:dyDescent="0.5500000000000000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22"/>
    </row>
    <row r="174" spans="1:15" ht="18" x14ac:dyDescent="0.5500000000000000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22"/>
    </row>
    <row r="175" spans="1:15" ht="18" x14ac:dyDescent="0.5500000000000000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22"/>
    </row>
    <row r="176" spans="1:15" ht="18" x14ac:dyDescent="0.5500000000000000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22"/>
    </row>
    <row r="177" spans="1:15" ht="18" x14ac:dyDescent="0.5500000000000000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22"/>
    </row>
    <row r="178" spans="1:15" ht="18" x14ac:dyDescent="0.5500000000000000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22"/>
    </row>
    <row r="179" spans="1:15" ht="18" x14ac:dyDescent="0.5500000000000000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22"/>
    </row>
    <row r="180" spans="1:15" ht="18" x14ac:dyDescent="0.5500000000000000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22"/>
    </row>
    <row r="181" spans="1:15" ht="18" x14ac:dyDescent="0.5500000000000000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22"/>
    </row>
    <row r="182" spans="1:15" ht="18" x14ac:dyDescent="0.5500000000000000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22"/>
    </row>
    <row r="183" spans="1:15" ht="18" x14ac:dyDescent="0.5500000000000000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22"/>
    </row>
    <row r="184" spans="1:15" ht="18" x14ac:dyDescent="0.5500000000000000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22"/>
    </row>
    <row r="185" spans="1:15" ht="18" x14ac:dyDescent="0.5500000000000000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22"/>
    </row>
    <row r="186" spans="1:15" ht="18" x14ac:dyDescent="0.5500000000000000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22"/>
    </row>
    <row r="187" spans="1:15" ht="18" x14ac:dyDescent="0.5500000000000000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22"/>
    </row>
    <row r="188" spans="1:15" ht="18" x14ac:dyDescent="0.5500000000000000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22"/>
    </row>
    <row r="189" spans="1:15" ht="18" x14ac:dyDescent="0.5500000000000000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22"/>
    </row>
    <row r="190" spans="1:15" ht="18" x14ac:dyDescent="0.5500000000000000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22"/>
    </row>
    <row r="191" spans="1:15" ht="18" x14ac:dyDescent="0.5500000000000000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22"/>
    </row>
    <row r="192" spans="1:15" ht="18" x14ac:dyDescent="0.5500000000000000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22"/>
    </row>
    <row r="193" spans="1:15" ht="18" x14ac:dyDescent="0.5500000000000000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22"/>
    </row>
    <row r="194" spans="1:15" ht="18" x14ac:dyDescent="0.5500000000000000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22"/>
    </row>
    <row r="195" spans="1:15" ht="18" x14ac:dyDescent="0.5500000000000000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22"/>
    </row>
    <row r="196" spans="1:15" ht="18" x14ac:dyDescent="0.5500000000000000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22"/>
    </row>
    <row r="197" spans="1:15" ht="18" x14ac:dyDescent="0.5500000000000000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22"/>
    </row>
    <row r="198" spans="1:15" ht="18" x14ac:dyDescent="0.5500000000000000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22"/>
    </row>
    <row r="199" spans="1:15" ht="18" x14ac:dyDescent="0.5500000000000000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22"/>
    </row>
    <row r="200" spans="1:15" ht="18" x14ac:dyDescent="0.5500000000000000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22"/>
    </row>
    <row r="201" spans="1:15" ht="18" x14ac:dyDescent="0.5500000000000000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22"/>
    </row>
    <row r="202" spans="1:15" ht="18" x14ac:dyDescent="0.5500000000000000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22"/>
    </row>
    <row r="203" spans="1:15" ht="18" x14ac:dyDescent="0.5500000000000000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22"/>
    </row>
    <row r="204" spans="1:15" ht="18" x14ac:dyDescent="0.550000000000000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22"/>
    </row>
    <row r="205" spans="1:15" ht="18" x14ac:dyDescent="0.5500000000000000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22"/>
    </row>
    <row r="206" spans="1:15" ht="18" x14ac:dyDescent="0.5500000000000000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22"/>
    </row>
    <row r="207" spans="1:15" ht="18" x14ac:dyDescent="0.5500000000000000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22"/>
    </row>
    <row r="208" spans="1:15" ht="18" x14ac:dyDescent="0.5500000000000000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22"/>
    </row>
    <row r="209" spans="1:15" ht="18" x14ac:dyDescent="0.5500000000000000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22"/>
    </row>
    <row r="210" spans="1:15" ht="18" x14ac:dyDescent="0.5500000000000000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22"/>
    </row>
    <row r="211" spans="1:15" ht="18" x14ac:dyDescent="0.5500000000000000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22"/>
    </row>
    <row r="212" spans="1:15" ht="18" x14ac:dyDescent="0.5500000000000000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22"/>
    </row>
    <row r="213" spans="1:15" ht="18" x14ac:dyDescent="0.5500000000000000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22"/>
    </row>
    <row r="214" spans="1:15" ht="18" x14ac:dyDescent="0.5500000000000000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22"/>
    </row>
    <row r="215" spans="1:15" ht="18" x14ac:dyDescent="0.5500000000000000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22"/>
    </row>
    <row r="216" spans="1:15" ht="18" x14ac:dyDescent="0.5500000000000000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22"/>
    </row>
    <row r="217" spans="1:15" ht="18" x14ac:dyDescent="0.5500000000000000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22"/>
    </row>
    <row r="218" spans="1:15" ht="18" x14ac:dyDescent="0.5500000000000000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22"/>
    </row>
    <row r="219" spans="1:15" ht="18" x14ac:dyDescent="0.5500000000000000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22"/>
    </row>
    <row r="220" spans="1:15" ht="18" x14ac:dyDescent="0.5500000000000000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22"/>
    </row>
    <row r="221" spans="1:15" ht="18" x14ac:dyDescent="0.5500000000000000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22"/>
    </row>
    <row r="222" spans="1:15" ht="18" x14ac:dyDescent="0.5500000000000000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22"/>
    </row>
    <row r="223" spans="1:15" ht="18" x14ac:dyDescent="0.5500000000000000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22"/>
    </row>
    <row r="224" spans="1:15" ht="18" x14ac:dyDescent="0.5500000000000000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22"/>
    </row>
    <row r="225" spans="1:15" ht="18" x14ac:dyDescent="0.5500000000000000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22"/>
    </row>
    <row r="226" spans="1:15" ht="18" x14ac:dyDescent="0.5500000000000000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22"/>
    </row>
    <row r="227" spans="1:15" ht="18" x14ac:dyDescent="0.5500000000000000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22"/>
    </row>
    <row r="228" spans="1:15" ht="18" x14ac:dyDescent="0.5500000000000000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22"/>
    </row>
    <row r="229" spans="1:15" ht="18" x14ac:dyDescent="0.5500000000000000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22"/>
    </row>
    <row r="230" spans="1:15" ht="18" x14ac:dyDescent="0.5500000000000000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22"/>
    </row>
    <row r="231" spans="1:15" ht="18" x14ac:dyDescent="0.5500000000000000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22"/>
    </row>
    <row r="232" spans="1:15" ht="18" x14ac:dyDescent="0.5500000000000000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22"/>
    </row>
    <row r="233" spans="1:15" ht="18" x14ac:dyDescent="0.5500000000000000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22"/>
    </row>
    <row r="234" spans="1:15" ht="18" x14ac:dyDescent="0.5500000000000000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22"/>
    </row>
    <row r="235" spans="1:15" ht="18" x14ac:dyDescent="0.5500000000000000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22"/>
    </row>
    <row r="236" spans="1:15" ht="18" x14ac:dyDescent="0.5500000000000000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22"/>
    </row>
    <row r="237" spans="1:15" ht="18" x14ac:dyDescent="0.5500000000000000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22"/>
    </row>
    <row r="238" spans="1:15" ht="18" x14ac:dyDescent="0.5500000000000000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22"/>
    </row>
    <row r="239" spans="1:15" ht="18" x14ac:dyDescent="0.5500000000000000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22"/>
    </row>
    <row r="240" spans="1:15" ht="18" x14ac:dyDescent="0.5500000000000000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22"/>
    </row>
    <row r="241" spans="1:15" ht="18" x14ac:dyDescent="0.5500000000000000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22"/>
    </row>
    <row r="242" spans="1:15" ht="18" x14ac:dyDescent="0.5500000000000000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22"/>
    </row>
    <row r="243" spans="1:15" ht="18" x14ac:dyDescent="0.5500000000000000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22"/>
    </row>
    <row r="244" spans="1:15" ht="18" x14ac:dyDescent="0.5500000000000000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22"/>
    </row>
    <row r="245" spans="1:15" ht="18" x14ac:dyDescent="0.5500000000000000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22"/>
    </row>
    <row r="246" spans="1:15" ht="18" x14ac:dyDescent="0.5500000000000000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22"/>
    </row>
    <row r="247" spans="1:15" ht="18" x14ac:dyDescent="0.5500000000000000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22"/>
    </row>
    <row r="248" spans="1:15" ht="18" x14ac:dyDescent="0.5500000000000000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22"/>
    </row>
    <row r="249" spans="1:15" ht="18" x14ac:dyDescent="0.5500000000000000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22"/>
    </row>
    <row r="250" spans="1:15" ht="18" x14ac:dyDescent="0.5500000000000000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22"/>
    </row>
    <row r="251" spans="1:15" ht="18" x14ac:dyDescent="0.5500000000000000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22"/>
    </row>
    <row r="252" spans="1:15" ht="18" x14ac:dyDescent="0.5500000000000000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22"/>
    </row>
    <row r="253" spans="1:15" ht="18" x14ac:dyDescent="0.5500000000000000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22"/>
    </row>
    <row r="254" spans="1:15" ht="18" x14ac:dyDescent="0.5500000000000000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22"/>
    </row>
    <row r="255" spans="1:15" ht="18" x14ac:dyDescent="0.5500000000000000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22"/>
    </row>
    <row r="256" spans="1:15" ht="18" x14ac:dyDescent="0.5500000000000000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22"/>
    </row>
    <row r="257" spans="1:15" ht="18" x14ac:dyDescent="0.5500000000000000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22"/>
    </row>
    <row r="258" spans="1:15" ht="18" x14ac:dyDescent="0.5500000000000000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22"/>
    </row>
    <row r="259" spans="1:15" ht="18" x14ac:dyDescent="0.5500000000000000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22"/>
    </row>
    <row r="260" spans="1:15" ht="18" x14ac:dyDescent="0.5500000000000000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22"/>
    </row>
    <row r="261" spans="1:15" ht="18" x14ac:dyDescent="0.5500000000000000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22"/>
    </row>
    <row r="262" spans="1:15" ht="18" x14ac:dyDescent="0.5500000000000000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22"/>
    </row>
    <row r="263" spans="1:15" ht="18" x14ac:dyDescent="0.5500000000000000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22"/>
    </row>
    <row r="264" spans="1:15" ht="18" x14ac:dyDescent="0.5500000000000000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22"/>
    </row>
    <row r="265" spans="1:15" ht="18" x14ac:dyDescent="0.5500000000000000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22"/>
    </row>
    <row r="266" spans="1:15" ht="18" x14ac:dyDescent="0.5500000000000000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22"/>
    </row>
    <row r="267" spans="1:15" ht="18" x14ac:dyDescent="0.5500000000000000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22"/>
    </row>
    <row r="268" spans="1:15" ht="18" x14ac:dyDescent="0.5500000000000000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22"/>
    </row>
    <row r="269" spans="1:15" ht="18" x14ac:dyDescent="0.5500000000000000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22"/>
    </row>
    <row r="270" spans="1:15" ht="18" x14ac:dyDescent="0.5500000000000000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22"/>
    </row>
    <row r="271" spans="1:15" ht="18" x14ac:dyDescent="0.5500000000000000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22"/>
    </row>
    <row r="272" spans="1:15" ht="18" x14ac:dyDescent="0.5500000000000000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22"/>
    </row>
    <row r="273" spans="1:15" ht="18" x14ac:dyDescent="0.5500000000000000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22"/>
    </row>
    <row r="274" spans="1:15" ht="18" x14ac:dyDescent="0.5500000000000000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22"/>
    </row>
    <row r="275" spans="1:15" ht="18" x14ac:dyDescent="0.5500000000000000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22"/>
    </row>
    <row r="276" spans="1:15" ht="18" x14ac:dyDescent="0.5500000000000000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22"/>
    </row>
    <row r="277" spans="1:15" ht="18" x14ac:dyDescent="0.5500000000000000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22"/>
    </row>
    <row r="278" spans="1:15" ht="18" x14ac:dyDescent="0.5500000000000000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22"/>
    </row>
    <row r="279" spans="1:15" ht="18" x14ac:dyDescent="0.5500000000000000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22"/>
    </row>
    <row r="280" spans="1:15" ht="18" x14ac:dyDescent="0.5500000000000000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22"/>
    </row>
    <row r="281" spans="1:15" ht="18" x14ac:dyDescent="0.5500000000000000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22"/>
    </row>
    <row r="282" spans="1:15" ht="18" x14ac:dyDescent="0.5500000000000000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22"/>
    </row>
    <row r="283" spans="1:15" ht="18" x14ac:dyDescent="0.5500000000000000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22"/>
    </row>
    <row r="284" spans="1:15" ht="18" x14ac:dyDescent="0.5500000000000000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22"/>
    </row>
    <row r="285" spans="1:15" ht="18" x14ac:dyDescent="0.5500000000000000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22"/>
    </row>
    <row r="286" spans="1:15" ht="18" x14ac:dyDescent="0.5500000000000000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22"/>
    </row>
    <row r="287" spans="1:15" ht="18" x14ac:dyDescent="0.5500000000000000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22"/>
    </row>
    <row r="288" spans="1:15" ht="18" x14ac:dyDescent="0.5500000000000000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22"/>
    </row>
    <row r="289" spans="1:15" ht="18" x14ac:dyDescent="0.5500000000000000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22"/>
    </row>
    <row r="290" spans="1:15" ht="18" x14ac:dyDescent="0.5500000000000000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22"/>
    </row>
    <row r="291" spans="1:15" ht="18" x14ac:dyDescent="0.5500000000000000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22"/>
    </row>
    <row r="292" spans="1:15" ht="18" x14ac:dyDescent="0.5500000000000000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22"/>
    </row>
    <row r="293" spans="1:15" ht="18" x14ac:dyDescent="0.5500000000000000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22"/>
    </row>
    <row r="294" spans="1:15" ht="18" x14ac:dyDescent="0.5500000000000000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22"/>
    </row>
    <row r="295" spans="1:15" ht="18" x14ac:dyDescent="0.5500000000000000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22"/>
    </row>
    <row r="296" spans="1:15" ht="18" x14ac:dyDescent="0.5500000000000000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22"/>
    </row>
    <row r="297" spans="1:15" ht="18" x14ac:dyDescent="0.5500000000000000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22"/>
    </row>
    <row r="298" spans="1:15" ht="18" x14ac:dyDescent="0.5500000000000000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22"/>
    </row>
    <row r="299" spans="1:15" ht="18" x14ac:dyDescent="0.5500000000000000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22"/>
    </row>
    <row r="300" spans="1:15" ht="18" x14ac:dyDescent="0.5500000000000000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22"/>
    </row>
    <row r="301" spans="1:15" ht="18" x14ac:dyDescent="0.5500000000000000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22"/>
    </row>
    <row r="302" spans="1:15" ht="18" x14ac:dyDescent="0.5500000000000000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22"/>
    </row>
    <row r="303" spans="1:15" ht="18" x14ac:dyDescent="0.5500000000000000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22"/>
    </row>
    <row r="304" spans="1:15" ht="18" x14ac:dyDescent="0.550000000000000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22"/>
    </row>
    <row r="305" spans="1:15" ht="18" x14ac:dyDescent="0.5500000000000000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22"/>
    </row>
    <row r="306" spans="1:15" ht="18" x14ac:dyDescent="0.5500000000000000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22"/>
    </row>
    <row r="307" spans="1:15" ht="18" x14ac:dyDescent="0.5500000000000000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22"/>
    </row>
    <row r="308" spans="1:15" ht="18" x14ac:dyDescent="0.5500000000000000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22"/>
    </row>
    <row r="309" spans="1:15" ht="18" x14ac:dyDescent="0.5500000000000000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22"/>
    </row>
    <row r="310" spans="1:15" ht="18" x14ac:dyDescent="0.5500000000000000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22"/>
    </row>
    <row r="311" spans="1:15" ht="18" x14ac:dyDescent="0.5500000000000000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22"/>
    </row>
    <row r="312" spans="1:15" ht="18" x14ac:dyDescent="0.5500000000000000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22"/>
    </row>
    <row r="313" spans="1:15" ht="18" x14ac:dyDescent="0.5500000000000000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22"/>
    </row>
    <row r="314" spans="1:15" ht="18" x14ac:dyDescent="0.5500000000000000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22"/>
    </row>
    <row r="315" spans="1:15" ht="18" x14ac:dyDescent="0.5500000000000000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22"/>
    </row>
    <row r="316" spans="1:15" ht="18" x14ac:dyDescent="0.5500000000000000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22"/>
    </row>
    <row r="317" spans="1:15" ht="18" x14ac:dyDescent="0.5500000000000000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22"/>
    </row>
    <row r="318" spans="1:15" ht="18" x14ac:dyDescent="0.5500000000000000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22"/>
    </row>
    <row r="319" spans="1:15" ht="18" x14ac:dyDescent="0.5500000000000000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22"/>
    </row>
    <row r="320" spans="1:15" ht="18" x14ac:dyDescent="0.5500000000000000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22"/>
    </row>
    <row r="321" spans="1:15" ht="18" x14ac:dyDescent="0.5500000000000000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22"/>
    </row>
    <row r="322" spans="1:15" ht="18" x14ac:dyDescent="0.5500000000000000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22"/>
    </row>
    <row r="323" spans="1:15" ht="18" x14ac:dyDescent="0.5500000000000000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22"/>
    </row>
    <row r="324" spans="1:15" ht="18" x14ac:dyDescent="0.5500000000000000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22"/>
    </row>
    <row r="325" spans="1:15" ht="18" x14ac:dyDescent="0.5500000000000000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22"/>
    </row>
    <row r="326" spans="1:15" ht="18" x14ac:dyDescent="0.5500000000000000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22"/>
    </row>
    <row r="327" spans="1:15" ht="18" x14ac:dyDescent="0.5500000000000000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22"/>
    </row>
    <row r="328" spans="1:15" ht="18" x14ac:dyDescent="0.5500000000000000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22"/>
    </row>
    <row r="329" spans="1:15" ht="18" x14ac:dyDescent="0.5500000000000000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22"/>
    </row>
    <row r="330" spans="1:15" ht="18" x14ac:dyDescent="0.5500000000000000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22"/>
    </row>
    <row r="331" spans="1:15" ht="18" x14ac:dyDescent="0.5500000000000000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22"/>
    </row>
    <row r="332" spans="1:15" ht="18" x14ac:dyDescent="0.5500000000000000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22"/>
    </row>
    <row r="333" spans="1:15" ht="18" x14ac:dyDescent="0.5500000000000000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22"/>
    </row>
    <row r="334" spans="1:15" ht="18" x14ac:dyDescent="0.5500000000000000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22"/>
    </row>
    <row r="335" spans="1:15" ht="18" x14ac:dyDescent="0.5500000000000000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22"/>
    </row>
    <row r="336" spans="1:15" ht="18" x14ac:dyDescent="0.5500000000000000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22"/>
    </row>
    <row r="337" spans="1:15" ht="18" x14ac:dyDescent="0.5500000000000000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22"/>
    </row>
    <row r="338" spans="1:15" ht="18" x14ac:dyDescent="0.5500000000000000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22"/>
    </row>
    <row r="339" spans="1:15" ht="18" x14ac:dyDescent="0.5500000000000000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22"/>
    </row>
    <row r="340" spans="1:15" ht="18" x14ac:dyDescent="0.5500000000000000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22"/>
    </row>
    <row r="341" spans="1:15" ht="18" x14ac:dyDescent="0.5500000000000000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22"/>
    </row>
    <row r="342" spans="1:15" ht="18" x14ac:dyDescent="0.5500000000000000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22"/>
    </row>
    <row r="343" spans="1:15" ht="18" x14ac:dyDescent="0.5500000000000000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22"/>
    </row>
    <row r="344" spans="1:15" ht="18" x14ac:dyDescent="0.5500000000000000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22"/>
    </row>
    <row r="345" spans="1:15" ht="18" x14ac:dyDescent="0.5500000000000000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22"/>
    </row>
    <row r="346" spans="1:15" ht="18" x14ac:dyDescent="0.5500000000000000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22"/>
    </row>
    <row r="347" spans="1:15" ht="18" x14ac:dyDescent="0.5500000000000000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22"/>
    </row>
    <row r="348" spans="1:15" ht="18" x14ac:dyDescent="0.5500000000000000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22"/>
    </row>
    <row r="349" spans="1:15" ht="18" x14ac:dyDescent="0.5500000000000000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22"/>
    </row>
    <row r="350" spans="1:15" ht="18" x14ac:dyDescent="0.5500000000000000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22"/>
    </row>
    <row r="351" spans="1:15" ht="18" x14ac:dyDescent="0.5500000000000000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22"/>
    </row>
    <row r="352" spans="1:15" ht="18" x14ac:dyDescent="0.5500000000000000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22"/>
    </row>
    <row r="353" spans="1:15" ht="18" x14ac:dyDescent="0.5500000000000000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22"/>
    </row>
    <row r="354" spans="1:15" ht="18" x14ac:dyDescent="0.5500000000000000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22"/>
    </row>
    <row r="355" spans="1:15" ht="18" x14ac:dyDescent="0.5500000000000000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22"/>
    </row>
    <row r="356" spans="1:15" ht="18" x14ac:dyDescent="0.5500000000000000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22"/>
    </row>
    <row r="357" spans="1:15" ht="18" x14ac:dyDescent="0.5500000000000000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22"/>
    </row>
    <row r="358" spans="1:15" ht="18" x14ac:dyDescent="0.5500000000000000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22"/>
    </row>
    <row r="359" spans="1:15" ht="18" x14ac:dyDescent="0.5500000000000000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22"/>
    </row>
    <row r="360" spans="1:15" ht="18" x14ac:dyDescent="0.5500000000000000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22"/>
    </row>
    <row r="361" spans="1:15" ht="18" x14ac:dyDescent="0.5500000000000000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22"/>
    </row>
    <row r="362" spans="1:15" ht="18" x14ac:dyDescent="0.5500000000000000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22"/>
    </row>
    <row r="363" spans="1:15" ht="18" x14ac:dyDescent="0.5500000000000000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22"/>
    </row>
    <row r="364" spans="1:15" ht="18" x14ac:dyDescent="0.5500000000000000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22"/>
    </row>
    <row r="365" spans="1:15" ht="18" x14ac:dyDescent="0.5500000000000000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22"/>
    </row>
    <row r="366" spans="1:15" ht="18" x14ac:dyDescent="0.5500000000000000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22"/>
    </row>
    <row r="367" spans="1:15" ht="18" x14ac:dyDescent="0.5500000000000000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22"/>
    </row>
    <row r="368" spans="1:15" ht="18" x14ac:dyDescent="0.5500000000000000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22"/>
    </row>
    <row r="369" spans="1:15" ht="18" x14ac:dyDescent="0.5500000000000000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22"/>
    </row>
    <row r="370" spans="1:15" ht="18" x14ac:dyDescent="0.5500000000000000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22"/>
    </row>
    <row r="371" spans="1:15" ht="18" x14ac:dyDescent="0.5500000000000000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22"/>
    </row>
    <row r="372" spans="1:15" ht="18" x14ac:dyDescent="0.5500000000000000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22"/>
    </row>
    <row r="373" spans="1:15" ht="18" x14ac:dyDescent="0.5500000000000000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22"/>
    </row>
    <row r="374" spans="1:15" ht="18" x14ac:dyDescent="0.5500000000000000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22"/>
    </row>
    <row r="375" spans="1:15" ht="18" x14ac:dyDescent="0.5500000000000000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22"/>
    </row>
    <row r="376" spans="1:15" ht="18" x14ac:dyDescent="0.5500000000000000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22"/>
    </row>
    <row r="377" spans="1:15" ht="18" x14ac:dyDescent="0.5500000000000000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22"/>
    </row>
    <row r="378" spans="1:15" ht="18" x14ac:dyDescent="0.5500000000000000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22"/>
    </row>
    <row r="379" spans="1:15" ht="18" x14ac:dyDescent="0.5500000000000000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22"/>
    </row>
    <row r="380" spans="1:15" ht="18" x14ac:dyDescent="0.5500000000000000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22"/>
    </row>
    <row r="381" spans="1:15" ht="18" x14ac:dyDescent="0.5500000000000000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22"/>
    </row>
    <row r="382" spans="1:15" ht="18" x14ac:dyDescent="0.5500000000000000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22"/>
    </row>
    <row r="383" spans="1:15" ht="18" x14ac:dyDescent="0.5500000000000000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22"/>
    </row>
    <row r="384" spans="1:15" ht="18" x14ac:dyDescent="0.5500000000000000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22"/>
    </row>
    <row r="385" spans="1:15" ht="18" x14ac:dyDescent="0.5500000000000000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22"/>
    </row>
    <row r="386" spans="1:15" ht="18" x14ac:dyDescent="0.5500000000000000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22"/>
    </row>
    <row r="387" spans="1:15" ht="18" x14ac:dyDescent="0.5500000000000000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22"/>
    </row>
    <row r="388" spans="1:15" ht="18" x14ac:dyDescent="0.5500000000000000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22"/>
    </row>
    <row r="389" spans="1:15" ht="18" x14ac:dyDescent="0.5500000000000000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22"/>
    </row>
    <row r="390" spans="1:15" ht="18" x14ac:dyDescent="0.5500000000000000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22"/>
    </row>
    <row r="391" spans="1:15" ht="18" x14ac:dyDescent="0.5500000000000000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22"/>
    </row>
    <row r="392" spans="1:15" ht="18" x14ac:dyDescent="0.5500000000000000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22"/>
    </row>
    <row r="393" spans="1:15" ht="18" x14ac:dyDescent="0.5500000000000000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22"/>
    </row>
    <row r="394" spans="1:15" ht="18" x14ac:dyDescent="0.5500000000000000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22"/>
    </row>
    <row r="395" spans="1:15" ht="18" x14ac:dyDescent="0.5500000000000000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22"/>
    </row>
    <row r="396" spans="1:15" ht="18" x14ac:dyDescent="0.5500000000000000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22"/>
    </row>
    <row r="397" spans="1:15" ht="18" x14ac:dyDescent="0.5500000000000000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22"/>
    </row>
    <row r="398" spans="1:15" ht="18" x14ac:dyDescent="0.5500000000000000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22"/>
    </row>
    <row r="399" spans="1:15" ht="18" x14ac:dyDescent="0.5500000000000000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22"/>
    </row>
    <row r="400" spans="1:15" ht="18" x14ac:dyDescent="0.5500000000000000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22"/>
    </row>
    <row r="401" spans="1:15" ht="18" x14ac:dyDescent="0.5500000000000000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22"/>
    </row>
    <row r="402" spans="1:15" ht="18" x14ac:dyDescent="0.5500000000000000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22"/>
    </row>
    <row r="403" spans="1:15" ht="18" x14ac:dyDescent="0.5500000000000000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22"/>
    </row>
    <row r="404" spans="1:15" ht="18" x14ac:dyDescent="0.550000000000000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22"/>
    </row>
    <row r="405" spans="1:15" ht="18" x14ac:dyDescent="0.5500000000000000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22"/>
    </row>
    <row r="406" spans="1:15" ht="18" x14ac:dyDescent="0.5500000000000000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22"/>
    </row>
    <row r="407" spans="1:15" ht="18" x14ac:dyDescent="0.5500000000000000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22"/>
    </row>
    <row r="408" spans="1:15" ht="18" x14ac:dyDescent="0.5500000000000000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22"/>
    </row>
    <row r="409" spans="1:15" ht="18" x14ac:dyDescent="0.5500000000000000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22"/>
    </row>
    <row r="410" spans="1:15" ht="18" x14ac:dyDescent="0.5500000000000000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22"/>
    </row>
    <row r="411" spans="1:15" ht="18" x14ac:dyDescent="0.5500000000000000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22"/>
    </row>
    <row r="412" spans="1:15" ht="18" x14ac:dyDescent="0.5500000000000000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22"/>
    </row>
    <row r="413" spans="1:15" ht="18" x14ac:dyDescent="0.5500000000000000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22"/>
    </row>
    <row r="414" spans="1:15" ht="18" x14ac:dyDescent="0.5500000000000000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22"/>
    </row>
    <row r="415" spans="1:15" ht="18" x14ac:dyDescent="0.5500000000000000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22"/>
    </row>
    <row r="416" spans="1:15" ht="18" x14ac:dyDescent="0.5500000000000000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22"/>
    </row>
    <row r="417" spans="1:15" ht="18" x14ac:dyDescent="0.5500000000000000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22"/>
    </row>
    <row r="418" spans="1:15" ht="18" x14ac:dyDescent="0.5500000000000000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22"/>
    </row>
    <row r="419" spans="1:15" ht="18" x14ac:dyDescent="0.5500000000000000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22"/>
    </row>
    <row r="420" spans="1:15" ht="18" x14ac:dyDescent="0.5500000000000000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22"/>
    </row>
    <row r="421" spans="1:15" ht="18" x14ac:dyDescent="0.5500000000000000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22"/>
    </row>
    <row r="422" spans="1:15" ht="18" x14ac:dyDescent="0.5500000000000000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22"/>
    </row>
    <row r="423" spans="1:15" ht="18" x14ac:dyDescent="0.5500000000000000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22"/>
    </row>
    <row r="424" spans="1:15" ht="18" x14ac:dyDescent="0.5500000000000000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22"/>
    </row>
    <row r="425" spans="1:15" ht="18" x14ac:dyDescent="0.5500000000000000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22"/>
    </row>
    <row r="426" spans="1:15" ht="18" x14ac:dyDescent="0.5500000000000000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22"/>
    </row>
    <row r="427" spans="1:15" ht="18" x14ac:dyDescent="0.5500000000000000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22"/>
    </row>
    <row r="428" spans="1:15" ht="18" x14ac:dyDescent="0.5500000000000000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22"/>
    </row>
    <row r="429" spans="1:15" ht="18" x14ac:dyDescent="0.5500000000000000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22"/>
    </row>
    <row r="430" spans="1:15" ht="18" x14ac:dyDescent="0.5500000000000000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22"/>
    </row>
    <row r="431" spans="1:15" ht="18" x14ac:dyDescent="0.5500000000000000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22"/>
    </row>
    <row r="432" spans="1:15" ht="18" x14ac:dyDescent="0.5500000000000000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22"/>
    </row>
    <row r="433" spans="1:15" ht="18" x14ac:dyDescent="0.5500000000000000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22"/>
    </row>
    <row r="434" spans="1:15" ht="18" x14ac:dyDescent="0.5500000000000000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22"/>
    </row>
    <row r="435" spans="1:15" ht="18" x14ac:dyDescent="0.5500000000000000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22"/>
    </row>
    <row r="436" spans="1:15" ht="18" x14ac:dyDescent="0.5500000000000000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22"/>
    </row>
    <row r="437" spans="1:15" ht="18" x14ac:dyDescent="0.5500000000000000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22"/>
    </row>
    <row r="438" spans="1:15" ht="18" x14ac:dyDescent="0.5500000000000000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22"/>
    </row>
    <row r="439" spans="1:15" ht="18" x14ac:dyDescent="0.5500000000000000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22"/>
    </row>
    <row r="440" spans="1:15" ht="18" x14ac:dyDescent="0.5500000000000000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22"/>
    </row>
    <row r="441" spans="1:15" ht="18" x14ac:dyDescent="0.5500000000000000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22"/>
    </row>
    <row r="442" spans="1:15" ht="18" x14ac:dyDescent="0.5500000000000000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22"/>
    </row>
    <row r="443" spans="1:15" ht="18" x14ac:dyDescent="0.5500000000000000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22"/>
    </row>
    <row r="444" spans="1:15" ht="18" x14ac:dyDescent="0.5500000000000000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22"/>
    </row>
    <row r="445" spans="1:15" ht="18" x14ac:dyDescent="0.5500000000000000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22"/>
    </row>
    <row r="446" spans="1:15" ht="18" x14ac:dyDescent="0.5500000000000000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22"/>
    </row>
    <row r="447" spans="1:15" ht="18" x14ac:dyDescent="0.5500000000000000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22"/>
    </row>
    <row r="448" spans="1:15" ht="18" x14ac:dyDescent="0.5500000000000000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22"/>
    </row>
    <row r="449" spans="1:15" ht="18" x14ac:dyDescent="0.5500000000000000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22"/>
    </row>
    <row r="450" spans="1:15" ht="18" x14ac:dyDescent="0.5500000000000000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22"/>
    </row>
    <row r="451" spans="1:15" ht="18" x14ac:dyDescent="0.5500000000000000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22"/>
    </row>
    <row r="452" spans="1:15" ht="18" x14ac:dyDescent="0.5500000000000000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22"/>
    </row>
    <row r="453" spans="1:15" ht="18" x14ac:dyDescent="0.5500000000000000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22"/>
    </row>
    <row r="454" spans="1:15" ht="18" x14ac:dyDescent="0.5500000000000000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22"/>
    </row>
    <row r="455" spans="1:15" ht="18" x14ac:dyDescent="0.5500000000000000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22"/>
    </row>
    <row r="456" spans="1:15" ht="18" x14ac:dyDescent="0.5500000000000000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22"/>
    </row>
    <row r="457" spans="1:15" ht="18" x14ac:dyDescent="0.5500000000000000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22"/>
    </row>
    <row r="458" spans="1:15" ht="18" x14ac:dyDescent="0.5500000000000000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22"/>
    </row>
    <row r="459" spans="1:15" ht="18" x14ac:dyDescent="0.5500000000000000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22"/>
    </row>
    <row r="460" spans="1:15" ht="18" x14ac:dyDescent="0.5500000000000000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22"/>
    </row>
    <row r="461" spans="1:15" ht="18" x14ac:dyDescent="0.5500000000000000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22"/>
    </row>
    <row r="462" spans="1:15" ht="18" x14ac:dyDescent="0.5500000000000000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22"/>
    </row>
    <row r="463" spans="1:15" ht="18" x14ac:dyDescent="0.5500000000000000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22"/>
    </row>
    <row r="464" spans="1:15" ht="18" x14ac:dyDescent="0.5500000000000000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22"/>
    </row>
    <row r="465" spans="1:15" ht="18" x14ac:dyDescent="0.5500000000000000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22"/>
    </row>
    <row r="466" spans="1:15" ht="18" x14ac:dyDescent="0.5500000000000000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22"/>
    </row>
    <row r="467" spans="1:15" ht="18" x14ac:dyDescent="0.5500000000000000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22"/>
    </row>
    <row r="468" spans="1:15" ht="18" x14ac:dyDescent="0.5500000000000000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22"/>
    </row>
    <row r="469" spans="1:15" ht="18" x14ac:dyDescent="0.5500000000000000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22"/>
    </row>
    <row r="470" spans="1:15" ht="18" x14ac:dyDescent="0.5500000000000000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22"/>
    </row>
    <row r="471" spans="1:15" ht="18" x14ac:dyDescent="0.5500000000000000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22"/>
    </row>
    <row r="472" spans="1:15" ht="18" x14ac:dyDescent="0.5500000000000000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22"/>
    </row>
    <row r="473" spans="1:15" ht="18" x14ac:dyDescent="0.5500000000000000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22"/>
    </row>
    <row r="474" spans="1:15" ht="18" x14ac:dyDescent="0.5500000000000000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22"/>
    </row>
    <row r="475" spans="1:15" ht="18" x14ac:dyDescent="0.5500000000000000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22"/>
    </row>
    <row r="476" spans="1:15" ht="18" x14ac:dyDescent="0.5500000000000000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22"/>
    </row>
    <row r="477" spans="1:15" ht="18" x14ac:dyDescent="0.5500000000000000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22"/>
    </row>
    <row r="478" spans="1:15" ht="18" x14ac:dyDescent="0.5500000000000000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22"/>
    </row>
    <row r="479" spans="1:15" ht="18" x14ac:dyDescent="0.5500000000000000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22"/>
    </row>
    <row r="480" spans="1:15" ht="18" x14ac:dyDescent="0.5500000000000000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22"/>
    </row>
    <row r="481" spans="1:15" ht="18" x14ac:dyDescent="0.5500000000000000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22"/>
    </row>
    <row r="482" spans="1:15" ht="18" x14ac:dyDescent="0.5500000000000000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22"/>
    </row>
    <row r="483" spans="1:15" ht="18" x14ac:dyDescent="0.5500000000000000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22"/>
    </row>
    <row r="484" spans="1:15" ht="18" x14ac:dyDescent="0.5500000000000000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22"/>
    </row>
    <row r="485" spans="1:15" ht="18" x14ac:dyDescent="0.5500000000000000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22"/>
    </row>
    <row r="486" spans="1:15" ht="18" x14ac:dyDescent="0.5500000000000000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22"/>
    </row>
    <row r="487" spans="1:15" ht="18" x14ac:dyDescent="0.5500000000000000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22"/>
    </row>
    <row r="488" spans="1:15" ht="18" x14ac:dyDescent="0.5500000000000000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22"/>
    </row>
    <row r="489" spans="1:15" ht="18" x14ac:dyDescent="0.5500000000000000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22"/>
    </row>
    <row r="490" spans="1:15" ht="18" x14ac:dyDescent="0.5500000000000000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22"/>
    </row>
    <row r="491" spans="1:15" ht="18" x14ac:dyDescent="0.5500000000000000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22"/>
    </row>
    <row r="492" spans="1:15" ht="18" x14ac:dyDescent="0.5500000000000000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22"/>
    </row>
    <row r="493" spans="1:15" ht="18" x14ac:dyDescent="0.5500000000000000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22"/>
    </row>
    <row r="494" spans="1:15" ht="18" x14ac:dyDescent="0.5500000000000000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22"/>
    </row>
    <row r="495" spans="1:15" ht="18" x14ac:dyDescent="0.5500000000000000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22"/>
    </row>
    <row r="496" spans="1:15" ht="18" x14ac:dyDescent="0.5500000000000000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22"/>
    </row>
    <row r="497" spans="1:15" ht="18" x14ac:dyDescent="0.5500000000000000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22"/>
    </row>
    <row r="498" spans="1:15" ht="18" x14ac:dyDescent="0.5500000000000000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22"/>
    </row>
    <row r="499" spans="1:15" ht="18" x14ac:dyDescent="0.5500000000000000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22"/>
    </row>
    <row r="500" spans="1:15" ht="18" x14ac:dyDescent="0.5500000000000000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22"/>
    </row>
    <row r="501" spans="1:15" ht="18" x14ac:dyDescent="0.5500000000000000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22"/>
    </row>
    <row r="502" spans="1:15" ht="18" x14ac:dyDescent="0.5500000000000000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22"/>
    </row>
    <row r="503" spans="1:15" ht="18" x14ac:dyDescent="0.5500000000000000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22"/>
    </row>
    <row r="504" spans="1:15" ht="18" x14ac:dyDescent="0.550000000000000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22"/>
    </row>
    <row r="505" spans="1:15" ht="18" x14ac:dyDescent="0.5500000000000000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22"/>
    </row>
    <row r="506" spans="1:15" ht="18" x14ac:dyDescent="0.5500000000000000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22"/>
    </row>
    <row r="507" spans="1:15" ht="18" x14ac:dyDescent="0.5500000000000000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22"/>
    </row>
    <row r="508" spans="1:15" ht="18" x14ac:dyDescent="0.5500000000000000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22"/>
    </row>
    <row r="509" spans="1:15" ht="18" x14ac:dyDescent="0.5500000000000000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22"/>
    </row>
    <row r="510" spans="1:15" ht="18" x14ac:dyDescent="0.5500000000000000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22"/>
    </row>
    <row r="511" spans="1:15" ht="18" x14ac:dyDescent="0.5500000000000000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22"/>
    </row>
    <row r="512" spans="1:15" ht="18" x14ac:dyDescent="0.5500000000000000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22"/>
    </row>
    <row r="513" spans="1:15" ht="18" x14ac:dyDescent="0.5500000000000000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22"/>
    </row>
    <row r="514" spans="1:15" ht="18" x14ac:dyDescent="0.5500000000000000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22"/>
    </row>
    <row r="515" spans="1:15" ht="18" x14ac:dyDescent="0.5500000000000000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22"/>
    </row>
    <row r="516" spans="1:15" ht="18" x14ac:dyDescent="0.5500000000000000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22"/>
    </row>
    <row r="517" spans="1:15" ht="18" x14ac:dyDescent="0.5500000000000000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22"/>
    </row>
    <row r="518" spans="1:15" ht="18" x14ac:dyDescent="0.5500000000000000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22"/>
    </row>
    <row r="519" spans="1:15" ht="18" x14ac:dyDescent="0.5500000000000000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22"/>
    </row>
    <row r="520" spans="1:15" ht="18" x14ac:dyDescent="0.5500000000000000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22"/>
    </row>
    <row r="521" spans="1:15" ht="18" x14ac:dyDescent="0.5500000000000000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22"/>
    </row>
    <row r="522" spans="1:15" ht="18" x14ac:dyDescent="0.5500000000000000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22"/>
    </row>
    <row r="523" spans="1:15" ht="18" x14ac:dyDescent="0.5500000000000000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22"/>
    </row>
    <row r="524" spans="1:15" ht="18" x14ac:dyDescent="0.5500000000000000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22"/>
    </row>
    <row r="525" spans="1:15" ht="18" x14ac:dyDescent="0.5500000000000000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22"/>
    </row>
    <row r="526" spans="1:15" ht="18" x14ac:dyDescent="0.5500000000000000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22"/>
    </row>
    <row r="527" spans="1:15" ht="18" x14ac:dyDescent="0.5500000000000000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22"/>
    </row>
    <row r="528" spans="1:15" ht="18" x14ac:dyDescent="0.5500000000000000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22"/>
    </row>
    <row r="529" spans="1:15" ht="18" x14ac:dyDescent="0.5500000000000000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22"/>
    </row>
    <row r="530" spans="1:15" ht="18" x14ac:dyDescent="0.5500000000000000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22"/>
    </row>
    <row r="531" spans="1:15" ht="18" x14ac:dyDescent="0.5500000000000000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22"/>
    </row>
    <row r="532" spans="1:15" ht="18" x14ac:dyDescent="0.5500000000000000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22"/>
    </row>
    <row r="533" spans="1:15" ht="18" x14ac:dyDescent="0.5500000000000000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22"/>
    </row>
    <row r="534" spans="1:15" ht="18" x14ac:dyDescent="0.5500000000000000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22"/>
    </row>
    <row r="535" spans="1:15" ht="18" x14ac:dyDescent="0.5500000000000000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22"/>
    </row>
    <row r="536" spans="1:15" ht="18" x14ac:dyDescent="0.5500000000000000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22"/>
    </row>
    <row r="537" spans="1:15" ht="18" x14ac:dyDescent="0.5500000000000000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22"/>
    </row>
    <row r="538" spans="1:15" ht="18" x14ac:dyDescent="0.5500000000000000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22"/>
    </row>
    <row r="539" spans="1:15" ht="18" x14ac:dyDescent="0.5500000000000000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22"/>
    </row>
    <row r="540" spans="1:15" ht="18" x14ac:dyDescent="0.5500000000000000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22"/>
    </row>
    <row r="541" spans="1:15" ht="18" x14ac:dyDescent="0.5500000000000000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22"/>
    </row>
    <row r="542" spans="1:15" ht="18" x14ac:dyDescent="0.5500000000000000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22"/>
    </row>
    <row r="543" spans="1:15" ht="18" x14ac:dyDescent="0.5500000000000000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22"/>
    </row>
    <row r="544" spans="1:15" ht="18" x14ac:dyDescent="0.5500000000000000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22"/>
    </row>
    <row r="545" spans="1:15" ht="18" x14ac:dyDescent="0.5500000000000000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22"/>
    </row>
    <row r="546" spans="1:15" ht="18" x14ac:dyDescent="0.5500000000000000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22"/>
    </row>
    <row r="547" spans="1:15" ht="18" x14ac:dyDescent="0.5500000000000000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22"/>
    </row>
    <row r="548" spans="1:15" ht="18" x14ac:dyDescent="0.5500000000000000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22"/>
    </row>
    <row r="549" spans="1:15" ht="18" x14ac:dyDescent="0.5500000000000000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22"/>
    </row>
    <row r="550" spans="1:15" ht="18" x14ac:dyDescent="0.5500000000000000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22"/>
    </row>
    <row r="551" spans="1:15" ht="18" x14ac:dyDescent="0.5500000000000000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22"/>
    </row>
    <row r="552" spans="1:15" ht="18" x14ac:dyDescent="0.5500000000000000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22"/>
    </row>
    <row r="553" spans="1:15" ht="18" x14ac:dyDescent="0.5500000000000000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22"/>
    </row>
    <row r="554" spans="1:15" ht="18" x14ac:dyDescent="0.5500000000000000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22"/>
    </row>
    <row r="555" spans="1:15" ht="18" x14ac:dyDescent="0.5500000000000000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22"/>
    </row>
    <row r="556" spans="1:15" ht="18" x14ac:dyDescent="0.5500000000000000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22"/>
    </row>
    <row r="557" spans="1:15" ht="18" x14ac:dyDescent="0.5500000000000000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22"/>
    </row>
    <row r="558" spans="1:15" ht="18" x14ac:dyDescent="0.5500000000000000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22"/>
    </row>
    <row r="559" spans="1:15" ht="18" x14ac:dyDescent="0.5500000000000000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22"/>
    </row>
    <row r="560" spans="1:15" ht="18" x14ac:dyDescent="0.5500000000000000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22"/>
    </row>
    <row r="561" spans="1:15" ht="18" x14ac:dyDescent="0.5500000000000000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22"/>
    </row>
    <row r="562" spans="1:15" ht="18" x14ac:dyDescent="0.5500000000000000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22"/>
    </row>
    <row r="563" spans="1:15" ht="18" x14ac:dyDescent="0.5500000000000000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22"/>
    </row>
    <row r="564" spans="1:15" ht="18" x14ac:dyDescent="0.5500000000000000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22"/>
    </row>
    <row r="565" spans="1:15" ht="18" x14ac:dyDescent="0.5500000000000000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22"/>
    </row>
    <row r="566" spans="1:15" ht="18" x14ac:dyDescent="0.5500000000000000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22"/>
    </row>
    <row r="567" spans="1:15" ht="18" x14ac:dyDescent="0.5500000000000000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22"/>
    </row>
    <row r="568" spans="1:15" ht="18" x14ac:dyDescent="0.5500000000000000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22"/>
    </row>
    <row r="569" spans="1:15" ht="18" x14ac:dyDescent="0.5500000000000000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22"/>
    </row>
    <row r="570" spans="1:15" ht="18" x14ac:dyDescent="0.5500000000000000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22"/>
    </row>
    <row r="571" spans="1:15" ht="18" x14ac:dyDescent="0.5500000000000000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22"/>
    </row>
    <row r="572" spans="1:15" ht="18" x14ac:dyDescent="0.5500000000000000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22"/>
    </row>
    <row r="573" spans="1:15" ht="18" x14ac:dyDescent="0.5500000000000000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22"/>
    </row>
    <row r="574" spans="1:15" ht="18" x14ac:dyDescent="0.5500000000000000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22"/>
    </row>
    <row r="575" spans="1:15" ht="18" x14ac:dyDescent="0.5500000000000000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22"/>
    </row>
    <row r="576" spans="1:15" ht="18" x14ac:dyDescent="0.5500000000000000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22"/>
    </row>
    <row r="577" spans="1:15" ht="18" x14ac:dyDescent="0.5500000000000000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22"/>
    </row>
    <row r="578" spans="1:15" ht="18" x14ac:dyDescent="0.5500000000000000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22"/>
    </row>
    <row r="579" spans="1:15" ht="18" x14ac:dyDescent="0.5500000000000000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22"/>
    </row>
    <row r="580" spans="1:15" ht="18" x14ac:dyDescent="0.5500000000000000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22"/>
    </row>
    <row r="581" spans="1:15" ht="18" x14ac:dyDescent="0.5500000000000000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22"/>
    </row>
    <row r="582" spans="1:15" ht="18" x14ac:dyDescent="0.5500000000000000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22"/>
    </row>
    <row r="583" spans="1:15" ht="18" x14ac:dyDescent="0.5500000000000000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22"/>
    </row>
    <row r="584" spans="1:15" ht="18" x14ac:dyDescent="0.5500000000000000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22"/>
    </row>
    <row r="585" spans="1:15" ht="18" x14ac:dyDescent="0.5500000000000000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22"/>
    </row>
    <row r="586" spans="1:15" ht="18" x14ac:dyDescent="0.5500000000000000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22"/>
    </row>
    <row r="587" spans="1:15" ht="18" x14ac:dyDescent="0.5500000000000000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22"/>
    </row>
    <row r="588" spans="1:15" ht="18" x14ac:dyDescent="0.5500000000000000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22"/>
    </row>
    <row r="589" spans="1:15" ht="18" x14ac:dyDescent="0.5500000000000000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22"/>
    </row>
    <row r="590" spans="1:15" ht="18" x14ac:dyDescent="0.5500000000000000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22"/>
    </row>
    <row r="591" spans="1:15" ht="18" x14ac:dyDescent="0.5500000000000000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22"/>
    </row>
    <row r="592" spans="1:15" ht="18" x14ac:dyDescent="0.5500000000000000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22"/>
    </row>
    <row r="593" spans="1:15" ht="18" x14ac:dyDescent="0.5500000000000000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22"/>
    </row>
    <row r="594" spans="1:15" ht="18" x14ac:dyDescent="0.5500000000000000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22"/>
    </row>
    <row r="595" spans="1:15" ht="18" x14ac:dyDescent="0.5500000000000000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22"/>
    </row>
    <row r="596" spans="1:15" ht="18" x14ac:dyDescent="0.5500000000000000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22"/>
    </row>
    <row r="597" spans="1:15" ht="18" x14ac:dyDescent="0.5500000000000000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22"/>
    </row>
    <row r="598" spans="1:15" ht="18" x14ac:dyDescent="0.5500000000000000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22"/>
    </row>
    <row r="599" spans="1:15" ht="18" x14ac:dyDescent="0.5500000000000000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22"/>
    </row>
    <row r="600" spans="1:15" ht="18" x14ac:dyDescent="0.5500000000000000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22"/>
    </row>
    <row r="601" spans="1:15" ht="18" x14ac:dyDescent="0.5500000000000000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22"/>
    </row>
    <row r="602" spans="1:15" ht="18" x14ac:dyDescent="0.5500000000000000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22"/>
    </row>
    <row r="603" spans="1:15" ht="18" x14ac:dyDescent="0.5500000000000000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22"/>
    </row>
    <row r="604" spans="1:15" ht="18" x14ac:dyDescent="0.550000000000000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22"/>
    </row>
    <row r="605" spans="1:15" ht="18" x14ac:dyDescent="0.5500000000000000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22"/>
    </row>
    <row r="606" spans="1:15" ht="18" x14ac:dyDescent="0.5500000000000000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22"/>
    </row>
    <row r="607" spans="1:15" ht="18" x14ac:dyDescent="0.5500000000000000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22"/>
    </row>
    <row r="608" spans="1:15" ht="18" x14ac:dyDescent="0.5500000000000000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22"/>
    </row>
    <row r="609" spans="1:15" ht="18" x14ac:dyDescent="0.5500000000000000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22"/>
    </row>
    <row r="610" spans="1:15" ht="18" x14ac:dyDescent="0.5500000000000000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22"/>
    </row>
    <row r="611" spans="1:15" ht="18" x14ac:dyDescent="0.5500000000000000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22"/>
    </row>
    <row r="612" spans="1:15" ht="18" x14ac:dyDescent="0.5500000000000000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22"/>
    </row>
    <row r="613" spans="1:15" ht="18" x14ac:dyDescent="0.5500000000000000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22"/>
    </row>
    <row r="614" spans="1:15" ht="18" x14ac:dyDescent="0.5500000000000000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22"/>
    </row>
    <row r="615" spans="1:15" ht="18" x14ac:dyDescent="0.5500000000000000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22"/>
    </row>
    <row r="616" spans="1:15" ht="18" x14ac:dyDescent="0.5500000000000000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22"/>
    </row>
    <row r="617" spans="1:15" ht="18" x14ac:dyDescent="0.5500000000000000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22"/>
    </row>
    <row r="618" spans="1:15" ht="18" x14ac:dyDescent="0.5500000000000000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22"/>
    </row>
    <row r="619" spans="1:15" ht="18" x14ac:dyDescent="0.5500000000000000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22"/>
    </row>
    <row r="620" spans="1:15" ht="18" x14ac:dyDescent="0.5500000000000000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22"/>
    </row>
    <row r="621" spans="1:15" ht="18" x14ac:dyDescent="0.5500000000000000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22"/>
    </row>
    <row r="622" spans="1:15" ht="18" x14ac:dyDescent="0.5500000000000000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22"/>
    </row>
    <row r="623" spans="1:15" ht="18" x14ac:dyDescent="0.5500000000000000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22"/>
    </row>
    <row r="624" spans="1:15" ht="18" x14ac:dyDescent="0.5500000000000000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22"/>
    </row>
    <row r="625" spans="1:15" ht="18" x14ac:dyDescent="0.5500000000000000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22"/>
    </row>
    <row r="626" spans="1:15" ht="18" x14ac:dyDescent="0.5500000000000000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22"/>
    </row>
    <row r="627" spans="1:15" ht="18" x14ac:dyDescent="0.5500000000000000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22"/>
    </row>
    <row r="628" spans="1:15" ht="18" x14ac:dyDescent="0.5500000000000000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22"/>
    </row>
    <row r="629" spans="1:15" ht="18" x14ac:dyDescent="0.5500000000000000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22"/>
    </row>
    <row r="630" spans="1:15" ht="18" x14ac:dyDescent="0.5500000000000000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22"/>
    </row>
    <row r="631" spans="1:15" ht="18" x14ac:dyDescent="0.5500000000000000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22"/>
    </row>
    <row r="632" spans="1:15" ht="18" x14ac:dyDescent="0.5500000000000000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22"/>
    </row>
    <row r="633" spans="1:15" ht="18" x14ac:dyDescent="0.5500000000000000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22"/>
    </row>
    <row r="634" spans="1:15" ht="18" x14ac:dyDescent="0.5500000000000000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22"/>
    </row>
    <row r="635" spans="1:15" ht="18" x14ac:dyDescent="0.5500000000000000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22"/>
    </row>
    <row r="636" spans="1:15" ht="18" x14ac:dyDescent="0.5500000000000000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22"/>
    </row>
    <row r="637" spans="1:15" ht="18" x14ac:dyDescent="0.5500000000000000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22"/>
    </row>
    <row r="638" spans="1:15" ht="18" x14ac:dyDescent="0.5500000000000000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22"/>
    </row>
    <row r="639" spans="1:15" ht="18" x14ac:dyDescent="0.5500000000000000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22"/>
    </row>
    <row r="640" spans="1:15" ht="18" x14ac:dyDescent="0.5500000000000000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22"/>
    </row>
    <row r="641" spans="1:15" ht="18" x14ac:dyDescent="0.5500000000000000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22"/>
    </row>
    <row r="642" spans="1:15" ht="18" x14ac:dyDescent="0.5500000000000000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22"/>
    </row>
    <row r="643" spans="1:15" ht="18" x14ac:dyDescent="0.5500000000000000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22"/>
    </row>
    <row r="644" spans="1:15" ht="18" x14ac:dyDescent="0.5500000000000000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22"/>
    </row>
    <row r="645" spans="1:15" ht="18" x14ac:dyDescent="0.5500000000000000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22"/>
    </row>
    <row r="646" spans="1:15" ht="18" x14ac:dyDescent="0.5500000000000000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22"/>
    </row>
    <row r="647" spans="1:15" ht="18" x14ac:dyDescent="0.5500000000000000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22"/>
    </row>
    <row r="648" spans="1:15" ht="18" x14ac:dyDescent="0.5500000000000000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22"/>
    </row>
    <row r="649" spans="1:15" ht="18" x14ac:dyDescent="0.5500000000000000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22"/>
    </row>
    <row r="650" spans="1:15" ht="18" x14ac:dyDescent="0.5500000000000000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22"/>
    </row>
    <row r="651" spans="1:15" ht="18" x14ac:dyDescent="0.5500000000000000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22"/>
    </row>
    <row r="652" spans="1:15" ht="18" x14ac:dyDescent="0.5500000000000000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22"/>
    </row>
    <row r="653" spans="1:15" ht="18" x14ac:dyDescent="0.5500000000000000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22"/>
    </row>
    <row r="654" spans="1:15" ht="18" x14ac:dyDescent="0.5500000000000000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22"/>
    </row>
    <row r="655" spans="1:15" ht="18" x14ac:dyDescent="0.5500000000000000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22"/>
    </row>
    <row r="656" spans="1:15" ht="18" x14ac:dyDescent="0.5500000000000000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22"/>
    </row>
    <row r="657" spans="1:15" ht="18" x14ac:dyDescent="0.5500000000000000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22"/>
    </row>
    <row r="658" spans="1:15" ht="18" x14ac:dyDescent="0.5500000000000000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22"/>
    </row>
    <row r="659" spans="1:15" ht="18" x14ac:dyDescent="0.5500000000000000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22"/>
    </row>
    <row r="660" spans="1:15" ht="18" x14ac:dyDescent="0.5500000000000000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22"/>
    </row>
    <row r="661" spans="1:15" ht="18" x14ac:dyDescent="0.5500000000000000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22"/>
    </row>
    <row r="662" spans="1:15" ht="18" x14ac:dyDescent="0.5500000000000000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22"/>
    </row>
    <row r="663" spans="1:15" ht="18" x14ac:dyDescent="0.5500000000000000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22"/>
    </row>
    <row r="664" spans="1:15" ht="18" x14ac:dyDescent="0.5500000000000000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22"/>
    </row>
    <row r="665" spans="1:15" ht="18" x14ac:dyDescent="0.5500000000000000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22"/>
    </row>
    <row r="666" spans="1:15" ht="18" x14ac:dyDescent="0.5500000000000000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22"/>
    </row>
    <row r="667" spans="1:15" ht="18" x14ac:dyDescent="0.5500000000000000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22"/>
    </row>
    <row r="668" spans="1:15" ht="18" x14ac:dyDescent="0.5500000000000000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22"/>
    </row>
    <row r="669" spans="1:15" ht="18" x14ac:dyDescent="0.5500000000000000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22"/>
    </row>
    <row r="670" spans="1:15" ht="18" x14ac:dyDescent="0.5500000000000000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22"/>
    </row>
    <row r="671" spans="1:15" ht="18" x14ac:dyDescent="0.5500000000000000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22"/>
    </row>
    <row r="672" spans="1:15" ht="18" x14ac:dyDescent="0.5500000000000000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22"/>
    </row>
    <row r="673" spans="1:15" ht="18" x14ac:dyDescent="0.5500000000000000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22"/>
    </row>
    <row r="674" spans="1:15" ht="18" x14ac:dyDescent="0.5500000000000000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22"/>
    </row>
    <row r="675" spans="1:15" ht="18" x14ac:dyDescent="0.5500000000000000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22"/>
    </row>
    <row r="676" spans="1:15" ht="18" x14ac:dyDescent="0.5500000000000000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22"/>
    </row>
    <row r="677" spans="1:15" ht="18" x14ac:dyDescent="0.5500000000000000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22"/>
    </row>
    <row r="678" spans="1:15" ht="18" x14ac:dyDescent="0.5500000000000000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22"/>
    </row>
    <row r="679" spans="1:15" ht="18" x14ac:dyDescent="0.5500000000000000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22"/>
    </row>
    <row r="680" spans="1:15" ht="18" x14ac:dyDescent="0.5500000000000000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22"/>
    </row>
    <row r="681" spans="1:15" ht="18" x14ac:dyDescent="0.5500000000000000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22"/>
    </row>
    <row r="682" spans="1:15" ht="18" x14ac:dyDescent="0.5500000000000000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22"/>
    </row>
    <row r="683" spans="1:15" ht="18" x14ac:dyDescent="0.5500000000000000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22"/>
    </row>
    <row r="684" spans="1:15" ht="18" x14ac:dyDescent="0.5500000000000000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22"/>
    </row>
    <row r="685" spans="1:15" ht="18" x14ac:dyDescent="0.5500000000000000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22"/>
    </row>
    <row r="686" spans="1:15" ht="18" x14ac:dyDescent="0.5500000000000000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22"/>
    </row>
    <row r="687" spans="1:15" ht="18" x14ac:dyDescent="0.5500000000000000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22"/>
    </row>
    <row r="688" spans="1:15" ht="18" x14ac:dyDescent="0.5500000000000000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22"/>
    </row>
    <row r="689" spans="1:15" ht="18" x14ac:dyDescent="0.5500000000000000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22"/>
    </row>
    <row r="690" spans="1:15" ht="18" x14ac:dyDescent="0.5500000000000000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22"/>
    </row>
    <row r="691" spans="1:15" ht="18" x14ac:dyDescent="0.5500000000000000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22"/>
    </row>
    <row r="692" spans="1:15" ht="18" x14ac:dyDescent="0.5500000000000000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22"/>
    </row>
    <row r="693" spans="1:15" ht="18" x14ac:dyDescent="0.5500000000000000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22"/>
    </row>
    <row r="694" spans="1:15" ht="18" x14ac:dyDescent="0.5500000000000000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22"/>
    </row>
    <row r="695" spans="1:15" ht="18" x14ac:dyDescent="0.5500000000000000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22"/>
    </row>
    <row r="696" spans="1:15" ht="18" x14ac:dyDescent="0.5500000000000000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22"/>
    </row>
    <row r="697" spans="1:15" ht="18" x14ac:dyDescent="0.5500000000000000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22"/>
    </row>
    <row r="698" spans="1:15" ht="18" x14ac:dyDescent="0.5500000000000000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22"/>
    </row>
    <row r="699" spans="1:15" ht="18" x14ac:dyDescent="0.5500000000000000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22"/>
    </row>
    <row r="700" spans="1:15" ht="18" x14ac:dyDescent="0.5500000000000000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22"/>
    </row>
    <row r="701" spans="1:15" ht="18" x14ac:dyDescent="0.5500000000000000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22"/>
    </row>
    <row r="702" spans="1:15" ht="18" x14ac:dyDescent="0.5500000000000000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22"/>
    </row>
    <row r="703" spans="1:15" ht="18" x14ac:dyDescent="0.5500000000000000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22"/>
    </row>
    <row r="704" spans="1:15" ht="18" x14ac:dyDescent="0.550000000000000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22"/>
    </row>
    <row r="705" spans="1:15" ht="18" x14ac:dyDescent="0.5500000000000000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22"/>
    </row>
    <row r="706" spans="1:15" ht="18" x14ac:dyDescent="0.5500000000000000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22"/>
    </row>
    <row r="707" spans="1:15" ht="18" x14ac:dyDescent="0.5500000000000000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22"/>
    </row>
    <row r="708" spans="1:15" ht="18" x14ac:dyDescent="0.5500000000000000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22"/>
    </row>
    <row r="709" spans="1:15" ht="18" x14ac:dyDescent="0.5500000000000000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22"/>
    </row>
    <row r="710" spans="1:15" ht="18" x14ac:dyDescent="0.5500000000000000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22"/>
    </row>
    <row r="711" spans="1:15" ht="18" x14ac:dyDescent="0.5500000000000000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22"/>
    </row>
    <row r="712" spans="1:15" ht="18" x14ac:dyDescent="0.5500000000000000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22"/>
    </row>
    <row r="713" spans="1:15" ht="18" x14ac:dyDescent="0.5500000000000000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22"/>
    </row>
    <row r="714" spans="1:15" ht="18" x14ac:dyDescent="0.5500000000000000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22"/>
    </row>
    <row r="715" spans="1:15" ht="18" x14ac:dyDescent="0.5500000000000000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22"/>
    </row>
    <row r="716" spans="1:15" ht="18" x14ac:dyDescent="0.5500000000000000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22"/>
    </row>
    <row r="717" spans="1:15" ht="18" x14ac:dyDescent="0.5500000000000000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22"/>
    </row>
    <row r="718" spans="1:15" ht="18" x14ac:dyDescent="0.5500000000000000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22"/>
    </row>
    <row r="719" spans="1:15" ht="18" x14ac:dyDescent="0.5500000000000000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22"/>
    </row>
    <row r="720" spans="1:15" ht="18" x14ac:dyDescent="0.5500000000000000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22"/>
    </row>
    <row r="721" spans="1:15" ht="18" x14ac:dyDescent="0.5500000000000000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22"/>
    </row>
    <row r="722" spans="1:15" ht="18" x14ac:dyDescent="0.5500000000000000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22"/>
    </row>
    <row r="723" spans="1:15" ht="18" x14ac:dyDescent="0.5500000000000000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22"/>
    </row>
    <row r="724" spans="1:15" ht="18" x14ac:dyDescent="0.5500000000000000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22"/>
    </row>
    <row r="725" spans="1:15" ht="18" x14ac:dyDescent="0.5500000000000000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22"/>
    </row>
    <row r="726" spans="1:15" ht="18" x14ac:dyDescent="0.5500000000000000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22"/>
    </row>
    <row r="727" spans="1:15" ht="18" x14ac:dyDescent="0.5500000000000000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22"/>
    </row>
    <row r="728" spans="1:15" ht="18" x14ac:dyDescent="0.5500000000000000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22"/>
    </row>
    <row r="729" spans="1:15" ht="18" x14ac:dyDescent="0.5500000000000000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22"/>
    </row>
    <row r="730" spans="1:15" ht="18" x14ac:dyDescent="0.5500000000000000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22"/>
    </row>
    <row r="731" spans="1:15" ht="18" x14ac:dyDescent="0.5500000000000000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22"/>
    </row>
    <row r="732" spans="1:15" ht="18" x14ac:dyDescent="0.5500000000000000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22"/>
    </row>
    <row r="733" spans="1:15" ht="18" x14ac:dyDescent="0.5500000000000000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22"/>
    </row>
    <row r="734" spans="1:15" ht="18" x14ac:dyDescent="0.5500000000000000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22"/>
    </row>
    <row r="735" spans="1:15" ht="18" x14ac:dyDescent="0.5500000000000000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22"/>
    </row>
    <row r="736" spans="1:15" ht="18" x14ac:dyDescent="0.5500000000000000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22"/>
    </row>
    <row r="737" spans="1:15" ht="18" x14ac:dyDescent="0.5500000000000000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22"/>
    </row>
    <row r="738" spans="1:15" ht="18" x14ac:dyDescent="0.5500000000000000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22"/>
    </row>
    <row r="739" spans="1:15" ht="18" x14ac:dyDescent="0.5500000000000000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22"/>
    </row>
    <row r="740" spans="1:15" ht="18" x14ac:dyDescent="0.5500000000000000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22"/>
    </row>
    <row r="741" spans="1:15" ht="18" x14ac:dyDescent="0.5500000000000000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22"/>
    </row>
    <row r="742" spans="1:15" ht="18" x14ac:dyDescent="0.5500000000000000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22"/>
    </row>
    <row r="743" spans="1:15" ht="18" x14ac:dyDescent="0.5500000000000000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22"/>
    </row>
    <row r="744" spans="1:15" ht="18" x14ac:dyDescent="0.5500000000000000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22"/>
    </row>
    <row r="745" spans="1:15" ht="18" x14ac:dyDescent="0.5500000000000000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22"/>
    </row>
    <row r="746" spans="1:15" ht="18" x14ac:dyDescent="0.5500000000000000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22"/>
    </row>
    <row r="747" spans="1:15" ht="18" x14ac:dyDescent="0.5500000000000000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22"/>
    </row>
    <row r="748" spans="1:15" ht="18" x14ac:dyDescent="0.5500000000000000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22"/>
    </row>
    <row r="749" spans="1:15" ht="18" x14ac:dyDescent="0.5500000000000000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22"/>
    </row>
    <row r="750" spans="1:15" ht="18" x14ac:dyDescent="0.5500000000000000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22"/>
    </row>
    <row r="751" spans="1:15" ht="18" x14ac:dyDescent="0.5500000000000000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22"/>
    </row>
    <row r="752" spans="1:15" ht="18" x14ac:dyDescent="0.5500000000000000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22"/>
    </row>
    <row r="753" spans="1:15" ht="18" x14ac:dyDescent="0.5500000000000000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22"/>
    </row>
    <row r="754" spans="1:15" ht="18" x14ac:dyDescent="0.5500000000000000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22"/>
    </row>
    <row r="755" spans="1:15" ht="18" x14ac:dyDescent="0.5500000000000000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22"/>
    </row>
    <row r="756" spans="1:15" ht="18" x14ac:dyDescent="0.5500000000000000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22"/>
    </row>
    <row r="757" spans="1:15" ht="18" x14ac:dyDescent="0.5500000000000000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22"/>
    </row>
    <row r="758" spans="1:15" ht="18" x14ac:dyDescent="0.5500000000000000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22"/>
    </row>
    <row r="759" spans="1:15" ht="18" x14ac:dyDescent="0.5500000000000000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22"/>
    </row>
    <row r="760" spans="1:15" ht="18" x14ac:dyDescent="0.5500000000000000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22"/>
    </row>
    <row r="761" spans="1:15" ht="18" x14ac:dyDescent="0.5500000000000000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22"/>
    </row>
    <row r="762" spans="1:15" ht="18" x14ac:dyDescent="0.5500000000000000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22"/>
    </row>
    <row r="763" spans="1:15" ht="18" x14ac:dyDescent="0.5500000000000000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22"/>
    </row>
    <row r="764" spans="1:15" ht="18" x14ac:dyDescent="0.5500000000000000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22"/>
    </row>
    <row r="765" spans="1:15" ht="18" x14ac:dyDescent="0.5500000000000000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22"/>
    </row>
    <row r="766" spans="1:15" ht="18" x14ac:dyDescent="0.5500000000000000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22"/>
    </row>
    <row r="767" spans="1:15" ht="18" x14ac:dyDescent="0.5500000000000000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22"/>
    </row>
    <row r="768" spans="1:15" ht="18" x14ac:dyDescent="0.5500000000000000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22"/>
    </row>
    <row r="769" spans="1:15" ht="18" x14ac:dyDescent="0.5500000000000000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22"/>
    </row>
    <row r="770" spans="1:15" ht="18" x14ac:dyDescent="0.5500000000000000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22"/>
    </row>
    <row r="771" spans="1:15" ht="18" x14ac:dyDescent="0.5500000000000000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22"/>
    </row>
    <row r="772" spans="1:15" ht="18" x14ac:dyDescent="0.5500000000000000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22"/>
    </row>
    <row r="773" spans="1:15" ht="18" x14ac:dyDescent="0.5500000000000000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22"/>
    </row>
    <row r="774" spans="1:15" ht="18" x14ac:dyDescent="0.5500000000000000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22"/>
    </row>
    <row r="775" spans="1:15" ht="18" x14ac:dyDescent="0.5500000000000000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22"/>
    </row>
    <row r="776" spans="1:15" ht="18" x14ac:dyDescent="0.5500000000000000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22"/>
    </row>
    <row r="777" spans="1:15" ht="18" x14ac:dyDescent="0.5500000000000000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22"/>
    </row>
    <row r="778" spans="1:15" ht="18" x14ac:dyDescent="0.5500000000000000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22"/>
    </row>
    <row r="779" spans="1:15" ht="18" x14ac:dyDescent="0.5500000000000000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22"/>
    </row>
    <row r="780" spans="1:15" ht="18" x14ac:dyDescent="0.5500000000000000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22"/>
    </row>
    <row r="781" spans="1:15" ht="18" x14ac:dyDescent="0.5500000000000000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22"/>
    </row>
    <row r="782" spans="1:15" ht="18" x14ac:dyDescent="0.5500000000000000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22"/>
    </row>
    <row r="783" spans="1:15" ht="18" x14ac:dyDescent="0.5500000000000000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22"/>
    </row>
    <row r="784" spans="1:15" ht="18" x14ac:dyDescent="0.5500000000000000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22"/>
    </row>
    <row r="785" spans="1:15" ht="18" x14ac:dyDescent="0.5500000000000000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22"/>
    </row>
    <row r="786" spans="1:15" ht="18" x14ac:dyDescent="0.5500000000000000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22"/>
    </row>
    <row r="787" spans="1:15" ht="18" x14ac:dyDescent="0.5500000000000000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22"/>
    </row>
    <row r="788" spans="1:15" ht="18" x14ac:dyDescent="0.5500000000000000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22"/>
    </row>
    <row r="789" spans="1:15" ht="18" x14ac:dyDescent="0.5500000000000000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22"/>
    </row>
    <row r="790" spans="1:15" ht="18" x14ac:dyDescent="0.5500000000000000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22"/>
    </row>
    <row r="791" spans="1:15" ht="18" x14ac:dyDescent="0.5500000000000000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22"/>
    </row>
    <row r="792" spans="1:15" ht="18" x14ac:dyDescent="0.5500000000000000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22"/>
    </row>
    <row r="793" spans="1:15" ht="18" x14ac:dyDescent="0.5500000000000000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22"/>
    </row>
    <row r="794" spans="1:15" ht="18" x14ac:dyDescent="0.5500000000000000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22"/>
    </row>
    <row r="795" spans="1:15" ht="18" x14ac:dyDescent="0.5500000000000000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22"/>
    </row>
    <row r="796" spans="1:15" ht="18" x14ac:dyDescent="0.5500000000000000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22"/>
    </row>
    <row r="797" spans="1:15" ht="18" x14ac:dyDescent="0.5500000000000000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22"/>
    </row>
    <row r="798" spans="1:15" ht="18" x14ac:dyDescent="0.5500000000000000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22"/>
    </row>
    <row r="799" spans="1:15" ht="18" x14ac:dyDescent="0.5500000000000000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22"/>
    </row>
    <row r="800" spans="1:15" ht="18" x14ac:dyDescent="0.5500000000000000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22"/>
    </row>
    <row r="801" spans="1:15" ht="18" x14ac:dyDescent="0.5500000000000000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22"/>
    </row>
    <row r="802" spans="1:15" ht="18" x14ac:dyDescent="0.5500000000000000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22"/>
    </row>
    <row r="803" spans="1:15" ht="18" x14ac:dyDescent="0.5500000000000000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22"/>
    </row>
    <row r="804" spans="1:15" ht="18" x14ac:dyDescent="0.550000000000000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22"/>
    </row>
    <row r="805" spans="1:15" ht="18" x14ac:dyDescent="0.5500000000000000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22"/>
    </row>
    <row r="806" spans="1:15" ht="18" x14ac:dyDescent="0.5500000000000000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22"/>
    </row>
    <row r="807" spans="1:15" ht="18" x14ac:dyDescent="0.5500000000000000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22"/>
    </row>
    <row r="808" spans="1:15" ht="18" x14ac:dyDescent="0.5500000000000000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22"/>
    </row>
    <row r="809" spans="1:15" ht="18" x14ac:dyDescent="0.5500000000000000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22"/>
    </row>
    <row r="810" spans="1:15" ht="18" x14ac:dyDescent="0.5500000000000000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22"/>
    </row>
    <row r="811" spans="1:15" ht="18" x14ac:dyDescent="0.5500000000000000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22"/>
    </row>
    <row r="812" spans="1:15" ht="18" x14ac:dyDescent="0.5500000000000000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22"/>
    </row>
    <row r="813" spans="1:15" ht="18" x14ac:dyDescent="0.5500000000000000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22"/>
    </row>
    <row r="814" spans="1:15" ht="18" x14ac:dyDescent="0.5500000000000000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22"/>
    </row>
    <row r="815" spans="1:15" ht="18" x14ac:dyDescent="0.5500000000000000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22"/>
    </row>
    <row r="816" spans="1:15" ht="18" x14ac:dyDescent="0.5500000000000000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22"/>
    </row>
    <row r="817" spans="1:15" ht="18" x14ac:dyDescent="0.5500000000000000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22"/>
    </row>
    <row r="818" spans="1:15" ht="18" x14ac:dyDescent="0.5500000000000000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22"/>
    </row>
    <row r="819" spans="1:15" ht="18" x14ac:dyDescent="0.5500000000000000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22"/>
    </row>
    <row r="820" spans="1:15" ht="18" x14ac:dyDescent="0.5500000000000000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22"/>
    </row>
    <row r="821" spans="1:15" ht="18" x14ac:dyDescent="0.5500000000000000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22"/>
    </row>
    <row r="822" spans="1:15" ht="18" x14ac:dyDescent="0.5500000000000000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22"/>
    </row>
    <row r="823" spans="1:15" ht="18" x14ac:dyDescent="0.5500000000000000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22"/>
    </row>
    <row r="824" spans="1:15" ht="18" x14ac:dyDescent="0.5500000000000000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22"/>
    </row>
    <row r="825" spans="1:15" ht="18" x14ac:dyDescent="0.5500000000000000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22"/>
    </row>
    <row r="826" spans="1:15" ht="18" x14ac:dyDescent="0.5500000000000000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22"/>
    </row>
    <row r="827" spans="1:15" ht="18" x14ac:dyDescent="0.5500000000000000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22"/>
    </row>
    <row r="828" spans="1:15" ht="18" x14ac:dyDescent="0.5500000000000000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22"/>
    </row>
    <row r="829" spans="1:15" ht="18" x14ac:dyDescent="0.5500000000000000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22"/>
    </row>
    <row r="830" spans="1:15" ht="18" x14ac:dyDescent="0.5500000000000000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22"/>
    </row>
    <row r="831" spans="1:15" ht="18" x14ac:dyDescent="0.5500000000000000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22"/>
    </row>
    <row r="832" spans="1:15" ht="18" x14ac:dyDescent="0.5500000000000000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22"/>
    </row>
    <row r="833" spans="1:15" ht="18" x14ac:dyDescent="0.5500000000000000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22"/>
    </row>
    <row r="834" spans="1:15" ht="18" x14ac:dyDescent="0.5500000000000000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22"/>
    </row>
    <row r="835" spans="1:15" ht="18" x14ac:dyDescent="0.5500000000000000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22"/>
    </row>
    <row r="836" spans="1:15" ht="18" x14ac:dyDescent="0.5500000000000000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22"/>
    </row>
    <row r="837" spans="1:15" ht="18" x14ac:dyDescent="0.5500000000000000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22"/>
    </row>
    <row r="838" spans="1:15" ht="18" x14ac:dyDescent="0.5500000000000000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22"/>
    </row>
    <row r="839" spans="1:15" ht="18" x14ac:dyDescent="0.5500000000000000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22"/>
    </row>
    <row r="840" spans="1:15" ht="18" x14ac:dyDescent="0.5500000000000000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22"/>
    </row>
    <row r="841" spans="1:15" ht="18" x14ac:dyDescent="0.5500000000000000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22"/>
    </row>
    <row r="842" spans="1:15" ht="18" x14ac:dyDescent="0.5500000000000000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22"/>
    </row>
    <row r="843" spans="1:15" ht="18" x14ac:dyDescent="0.5500000000000000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22"/>
    </row>
    <row r="844" spans="1:15" ht="18" x14ac:dyDescent="0.5500000000000000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22"/>
    </row>
    <row r="845" spans="1:15" ht="18" x14ac:dyDescent="0.5500000000000000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22"/>
    </row>
    <row r="846" spans="1:15" ht="18" x14ac:dyDescent="0.5500000000000000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22"/>
    </row>
    <row r="847" spans="1:15" ht="18" x14ac:dyDescent="0.5500000000000000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22"/>
    </row>
    <row r="848" spans="1:15" ht="18" x14ac:dyDescent="0.5500000000000000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22"/>
    </row>
    <row r="849" spans="1:15" ht="18" x14ac:dyDescent="0.5500000000000000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22"/>
    </row>
    <row r="850" spans="1:15" ht="18" x14ac:dyDescent="0.5500000000000000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22"/>
    </row>
    <row r="851" spans="1:15" ht="18" x14ac:dyDescent="0.5500000000000000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22"/>
    </row>
    <row r="852" spans="1:15" ht="18" x14ac:dyDescent="0.5500000000000000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22"/>
    </row>
    <row r="853" spans="1:15" ht="18" x14ac:dyDescent="0.5500000000000000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22"/>
    </row>
    <row r="854" spans="1:15" ht="18" x14ac:dyDescent="0.5500000000000000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22"/>
    </row>
    <row r="855" spans="1:15" ht="18" x14ac:dyDescent="0.5500000000000000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22"/>
    </row>
    <row r="856" spans="1:15" ht="18" x14ac:dyDescent="0.5500000000000000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22"/>
    </row>
    <row r="857" spans="1:15" ht="18" x14ac:dyDescent="0.5500000000000000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22"/>
    </row>
    <row r="858" spans="1:15" ht="18" x14ac:dyDescent="0.5500000000000000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22"/>
    </row>
    <row r="859" spans="1:15" ht="18" x14ac:dyDescent="0.5500000000000000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22"/>
    </row>
    <row r="860" spans="1:15" ht="18" x14ac:dyDescent="0.5500000000000000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22"/>
    </row>
    <row r="861" spans="1:15" ht="18" x14ac:dyDescent="0.5500000000000000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22"/>
    </row>
    <row r="862" spans="1:15" ht="18" x14ac:dyDescent="0.5500000000000000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22"/>
    </row>
    <row r="863" spans="1:15" ht="18" x14ac:dyDescent="0.5500000000000000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22"/>
    </row>
    <row r="864" spans="1:15" ht="18" x14ac:dyDescent="0.5500000000000000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22"/>
    </row>
    <row r="865" spans="1:15" ht="18" x14ac:dyDescent="0.5500000000000000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22"/>
    </row>
    <row r="866" spans="1:15" ht="18" x14ac:dyDescent="0.5500000000000000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22"/>
    </row>
    <row r="867" spans="1:15" ht="18" x14ac:dyDescent="0.5500000000000000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22"/>
    </row>
    <row r="868" spans="1:15" ht="18" x14ac:dyDescent="0.5500000000000000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22"/>
    </row>
    <row r="869" spans="1:15" ht="18" x14ac:dyDescent="0.5500000000000000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22"/>
    </row>
    <row r="870" spans="1:15" ht="18" x14ac:dyDescent="0.5500000000000000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22"/>
    </row>
    <row r="871" spans="1:15" ht="18" x14ac:dyDescent="0.5500000000000000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22"/>
    </row>
    <row r="872" spans="1:15" ht="18" x14ac:dyDescent="0.5500000000000000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22"/>
    </row>
    <row r="873" spans="1:15" ht="18" x14ac:dyDescent="0.5500000000000000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22"/>
    </row>
    <row r="874" spans="1:15" ht="18" x14ac:dyDescent="0.5500000000000000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22"/>
    </row>
    <row r="875" spans="1:15" ht="18" x14ac:dyDescent="0.5500000000000000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22"/>
    </row>
    <row r="876" spans="1:15" ht="18" x14ac:dyDescent="0.5500000000000000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22"/>
    </row>
    <row r="877" spans="1:15" ht="18" x14ac:dyDescent="0.5500000000000000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22"/>
    </row>
    <row r="878" spans="1:15" ht="18" x14ac:dyDescent="0.5500000000000000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22"/>
    </row>
    <row r="879" spans="1:15" ht="18" x14ac:dyDescent="0.5500000000000000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22"/>
    </row>
    <row r="880" spans="1:15" ht="18" x14ac:dyDescent="0.5500000000000000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22"/>
    </row>
    <row r="881" spans="1:15" ht="18" x14ac:dyDescent="0.5500000000000000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22"/>
    </row>
    <row r="882" spans="1:15" ht="18" x14ac:dyDescent="0.5500000000000000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22"/>
    </row>
    <row r="883" spans="1:15" ht="18" x14ac:dyDescent="0.5500000000000000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22"/>
    </row>
    <row r="884" spans="1:15" ht="18" x14ac:dyDescent="0.5500000000000000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22"/>
    </row>
    <row r="885" spans="1:15" ht="18" x14ac:dyDescent="0.5500000000000000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22"/>
    </row>
    <row r="886" spans="1:15" ht="18" x14ac:dyDescent="0.5500000000000000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22"/>
    </row>
    <row r="887" spans="1:15" ht="18" x14ac:dyDescent="0.5500000000000000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22"/>
    </row>
    <row r="888" spans="1:15" ht="15.75" customHeight="1" x14ac:dyDescent="0.5500000000000000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22"/>
    </row>
    <row r="889" spans="1:15" ht="15.75" customHeight="1" x14ac:dyDescent="0.5500000000000000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22"/>
    </row>
    <row r="890" spans="1:15" ht="15.75" customHeight="1" x14ac:dyDescent="0.5500000000000000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22"/>
    </row>
    <row r="891" spans="1:15" ht="15.75" customHeight="1" x14ac:dyDescent="0.5500000000000000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22"/>
    </row>
    <row r="892" spans="1:15" ht="15.75" customHeight="1" x14ac:dyDescent="0.5500000000000000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22"/>
    </row>
    <row r="893" spans="1:15" ht="15.75" customHeight="1" x14ac:dyDescent="0.5500000000000000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22"/>
    </row>
    <row r="894" spans="1:15" ht="15.75" customHeight="1" x14ac:dyDescent="0.5500000000000000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22"/>
    </row>
    <row r="895" spans="1:15" ht="15.75" customHeight="1" x14ac:dyDescent="0.5500000000000000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22"/>
    </row>
    <row r="896" spans="1:15" ht="15.75" customHeight="1" x14ac:dyDescent="0.5500000000000000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22"/>
    </row>
    <row r="897" spans="1:15" ht="15.75" customHeight="1" x14ac:dyDescent="0.5500000000000000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22"/>
    </row>
    <row r="898" spans="1:15" ht="15.75" customHeight="1" x14ac:dyDescent="0.5500000000000000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22"/>
    </row>
    <row r="899" spans="1:15" ht="15.75" customHeight="1" x14ac:dyDescent="0.5500000000000000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22"/>
    </row>
    <row r="900" spans="1:15" ht="15.75" customHeight="1" x14ac:dyDescent="0.5500000000000000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22"/>
    </row>
    <row r="901" spans="1:15" ht="15.75" customHeight="1" x14ac:dyDescent="0.5500000000000000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22"/>
    </row>
    <row r="902" spans="1:15" ht="15.75" customHeight="1" x14ac:dyDescent="0.5500000000000000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22"/>
    </row>
    <row r="903" spans="1:15" ht="15.75" customHeight="1" x14ac:dyDescent="0.5500000000000000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22"/>
    </row>
    <row r="904" spans="1:15" ht="15.75" customHeight="1" x14ac:dyDescent="0.550000000000000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22"/>
    </row>
    <row r="905" spans="1:15" ht="15.75" customHeight="1" x14ac:dyDescent="0.5500000000000000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22"/>
    </row>
    <row r="906" spans="1:15" ht="15.75" customHeight="1" x14ac:dyDescent="0.5500000000000000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22"/>
    </row>
    <row r="907" spans="1:15" ht="15.75" customHeight="1" x14ac:dyDescent="0.5500000000000000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22"/>
    </row>
    <row r="908" spans="1:15" ht="15.75" customHeight="1" x14ac:dyDescent="0.5500000000000000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22"/>
    </row>
    <row r="909" spans="1:15" ht="15.75" customHeight="1" x14ac:dyDescent="0.5500000000000000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22"/>
    </row>
    <row r="910" spans="1:15" ht="15.75" customHeight="1" x14ac:dyDescent="0.5500000000000000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22"/>
    </row>
    <row r="911" spans="1:15" ht="15.75" customHeight="1" x14ac:dyDescent="0.5500000000000000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22"/>
    </row>
    <row r="912" spans="1:15" ht="15.75" customHeight="1" x14ac:dyDescent="0.5500000000000000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22"/>
    </row>
    <row r="913" spans="1:15" ht="15.75" customHeight="1" x14ac:dyDescent="0.5500000000000000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22"/>
    </row>
    <row r="914" spans="1:15" ht="15.75" customHeight="1" x14ac:dyDescent="0.5500000000000000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22"/>
    </row>
    <row r="915" spans="1:15" ht="15.75" customHeight="1" x14ac:dyDescent="0.5500000000000000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22"/>
    </row>
    <row r="916" spans="1:15" ht="15.75" customHeight="1" x14ac:dyDescent="0.5500000000000000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22"/>
    </row>
    <row r="917" spans="1:15" ht="15.75" customHeight="1" x14ac:dyDescent="0.5500000000000000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22"/>
    </row>
    <row r="918" spans="1:15" ht="15.75" customHeight="1" x14ac:dyDescent="0.5500000000000000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22"/>
    </row>
    <row r="919" spans="1:15" ht="15.75" customHeight="1" x14ac:dyDescent="0.5500000000000000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22"/>
    </row>
    <row r="920" spans="1:15" ht="15.75" customHeight="1" x14ac:dyDescent="0.5500000000000000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22"/>
    </row>
    <row r="921" spans="1:15" ht="15.75" customHeight="1" x14ac:dyDescent="0.5500000000000000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22"/>
    </row>
    <row r="922" spans="1:15" ht="15.75" customHeight="1" x14ac:dyDescent="0.5500000000000000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22"/>
    </row>
    <row r="923" spans="1:15" ht="15.75" customHeight="1" x14ac:dyDescent="0.5500000000000000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22"/>
    </row>
    <row r="924" spans="1:15" ht="15.75" customHeight="1" x14ac:dyDescent="0.5500000000000000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22"/>
    </row>
    <row r="925" spans="1:15" ht="15.75" customHeight="1" x14ac:dyDescent="0.5500000000000000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22"/>
    </row>
    <row r="926" spans="1:15" ht="15.75" customHeight="1" x14ac:dyDescent="0.5500000000000000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22"/>
    </row>
    <row r="927" spans="1:15" ht="15.75" customHeight="1" x14ac:dyDescent="0.5500000000000000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22"/>
    </row>
    <row r="928" spans="1:15" ht="15.75" customHeight="1" x14ac:dyDescent="0.5500000000000000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22"/>
    </row>
    <row r="929" spans="1:15" ht="15.75" customHeight="1" x14ac:dyDescent="0.5500000000000000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22"/>
    </row>
    <row r="930" spans="1:15" ht="15.75" customHeight="1" x14ac:dyDescent="0.5500000000000000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22"/>
    </row>
    <row r="931" spans="1:15" ht="15.75" customHeight="1" x14ac:dyDescent="0.5500000000000000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22"/>
    </row>
    <row r="932" spans="1:15" ht="15.75" customHeight="1" x14ac:dyDescent="0.5500000000000000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22"/>
    </row>
    <row r="933" spans="1:15" ht="15.75" customHeight="1" x14ac:dyDescent="0.5500000000000000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22"/>
    </row>
    <row r="934" spans="1:15" ht="15.75" customHeight="1" x14ac:dyDescent="0.5500000000000000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22"/>
    </row>
    <row r="935" spans="1:15" ht="15.75" customHeight="1" x14ac:dyDescent="0.5500000000000000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22"/>
    </row>
    <row r="936" spans="1:15" ht="15.75" customHeight="1" x14ac:dyDescent="0.5500000000000000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22"/>
    </row>
    <row r="937" spans="1:15" ht="15.75" customHeight="1" x14ac:dyDescent="0.5500000000000000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22"/>
    </row>
    <row r="938" spans="1:15" ht="15.75" customHeight="1" x14ac:dyDescent="0.5500000000000000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22"/>
    </row>
    <row r="939" spans="1:15" ht="15.75" customHeight="1" x14ac:dyDescent="0.5500000000000000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22"/>
    </row>
    <row r="940" spans="1:15" ht="15.75" customHeight="1" x14ac:dyDescent="0.5500000000000000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22"/>
    </row>
    <row r="941" spans="1:15" ht="15.75" customHeight="1" x14ac:dyDescent="0.5500000000000000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22"/>
    </row>
    <row r="942" spans="1:15" ht="15.75" customHeight="1" x14ac:dyDescent="0.5500000000000000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22"/>
    </row>
    <row r="943" spans="1:15" ht="15.75" customHeight="1" x14ac:dyDescent="0.5500000000000000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22"/>
    </row>
    <row r="944" spans="1:15" ht="15.75" customHeight="1" x14ac:dyDescent="0.5500000000000000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22"/>
    </row>
    <row r="945" spans="1:15" ht="15.75" customHeight="1" x14ac:dyDescent="0.5500000000000000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22"/>
    </row>
    <row r="946" spans="1:15" ht="15.75" customHeight="1" x14ac:dyDescent="0.5500000000000000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22"/>
    </row>
    <row r="947" spans="1:15" ht="15.75" customHeight="1" x14ac:dyDescent="0.5500000000000000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22"/>
    </row>
    <row r="948" spans="1:15" ht="15.75" customHeight="1" x14ac:dyDescent="0.5500000000000000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22"/>
    </row>
    <row r="949" spans="1:15" ht="15.75" customHeight="1" x14ac:dyDescent="0.5500000000000000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22"/>
    </row>
    <row r="950" spans="1:15" ht="15.75" customHeight="1" x14ac:dyDescent="0.5500000000000000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22"/>
    </row>
    <row r="951" spans="1:15" ht="15.75" customHeight="1" x14ac:dyDescent="0.5500000000000000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22"/>
    </row>
    <row r="952" spans="1:15" ht="15.75" customHeight="1" x14ac:dyDescent="0.5500000000000000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22"/>
    </row>
    <row r="953" spans="1:15" ht="15.75" customHeight="1" x14ac:dyDescent="0.5500000000000000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22"/>
    </row>
    <row r="954" spans="1:15" ht="15.75" customHeight="1" x14ac:dyDescent="0.5500000000000000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22"/>
    </row>
    <row r="955" spans="1:15" ht="15.75" customHeight="1" x14ac:dyDescent="0.5500000000000000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22"/>
    </row>
    <row r="956" spans="1:15" ht="15.75" customHeight="1" x14ac:dyDescent="0.5500000000000000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22"/>
    </row>
    <row r="957" spans="1:15" ht="15.75" customHeight="1" x14ac:dyDescent="0.5500000000000000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22"/>
    </row>
    <row r="958" spans="1:15" ht="15.75" customHeight="1" x14ac:dyDescent="0.5500000000000000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22"/>
    </row>
    <row r="959" spans="1:15" ht="15.75" customHeight="1" x14ac:dyDescent="0.5500000000000000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22"/>
    </row>
    <row r="960" spans="1:15" ht="15.75" customHeight="1" x14ac:dyDescent="0.5500000000000000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22"/>
    </row>
    <row r="961" spans="1:15" ht="15.75" customHeight="1" x14ac:dyDescent="0.5500000000000000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22"/>
    </row>
    <row r="962" spans="1:15" ht="15.75" customHeight="1" x14ac:dyDescent="0.5500000000000000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22"/>
    </row>
    <row r="963" spans="1:15" ht="15.75" customHeight="1" x14ac:dyDescent="0.5500000000000000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22"/>
    </row>
    <row r="964" spans="1:15" ht="15.75" customHeight="1" x14ac:dyDescent="0.5500000000000000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22"/>
    </row>
    <row r="965" spans="1:15" ht="15.75" customHeight="1" x14ac:dyDescent="0.5500000000000000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22"/>
    </row>
    <row r="966" spans="1:15" ht="15.75" customHeight="1" x14ac:dyDescent="0.5500000000000000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22"/>
    </row>
    <row r="967" spans="1:15" ht="15.75" customHeight="1" x14ac:dyDescent="0.5500000000000000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22"/>
    </row>
    <row r="968" spans="1:15" ht="15.75" customHeight="1" x14ac:dyDescent="0.5500000000000000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22"/>
    </row>
    <row r="969" spans="1:15" ht="15.75" customHeight="1" x14ac:dyDescent="0.5500000000000000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22"/>
    </row>
    <row r="970" spans="1:15" ht="15.75" customHeight="1" x14ac:dyDescent="0.5500000000000000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22"/>
    </row>
    <row r="971" spans="1:15" ht="15.75" customHeight="1" x14ac:dyDescent="0.5500000000000000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22"/>
    </row>
    <row r="972" spans="1:15" ht="15.75" customHeight="1" x14ac:dyDescent="0.5500000000000000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22"/>
    </row>
    <row r="973" spans="1:15" ht="15.75" customHeight="1" x14ac:dyDescent="0.5500000000000000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22"/>
    </row>
    <row r="974" spans="1:15" ht="15.75" customHeight="1" x14ac:dyDescent="0.5500000000000000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22"/>
    </row>
    <row r="975" spans="1:15" ht="15.75" customHeight="1" x14ac:dyDescent="0.5500000000000000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22"/>
    </row>
    <row r="976" spans="1:15" ht="15.75" customHeight="1" x14ac:dyDescent="0.5500000000000000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22"/>
    </row>
    <row r="977" spans="1:15" ht="15.75" customHeight="1" x14ac:dyDescent="0.5500000000000000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22"/>
    </row>
    <row r="978" spans="1:15" ht="15.75" customHeight="1" x14ac:dyDescent="0.5500000000000000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22"/>
    </row>
    <row r="979" spans="1:15" ht="15.75" customHeight="1" x14ac:dyDescent="0.5500000000000000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22"/>
    </row>
    <row r="980" spans="1:15" ht="15.75" customHeight="1" x14ac:dyDescent="0.5500000000000000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22"/>
    </row>
    <row r="981" spans="1:15" ht="15.75" customHeight="1" x14ac:dyDescent="0.5500000000000000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22"/>
    </row>
    <row r="982" spans="1:15" ht="15.75" customHeight="1" x14ac:dyDescent="0.5500000000000000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22"/>
    </row>
    <row r="983" spans="1:15" ht="15.75" customHeight="1" x14ac:dyDescent="0.5500000000000000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22"/>
    </row>
    <row r="984" spans="1:15" ht="15.75" customHeight="1" x14ac:dyDescent="0.5500000000000000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22"/>
    </row>
    <row r="985" spans="1:15" ht="15.75" customHeight="1" x14ac:dyDescent="0.5500000000000000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22"/>
    </row>
    <row r="986" spans="1:15" ht="15.75" customHeight="1" x14ac:dyDescent="0.5500000000000000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22"/>
    </row>
    <row r="987" spans="1:15" ht="15.75" customHeight="1" x14ac:dyDescent="0.5500000000000000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22"/>
    </row>
    <row r="988" spans="1:15" ht="15.75" customHeight="1" x14ac:dyDescent="0.5500000000000000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22"/>
    </row>
    <row r="989" spans="1:15" ht="15.75" customHeight="1" x14ac:dyDescent="0.5500000000000000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22"/>
    </row>
    <row r="990" spans="1:15" ht="15.75" customHeight="1" x14ac:dyDescent="0.5500000000000000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22"/>
    </row>
    <row r="991" spans="1:15" ht="15.75" customHeight="1" x14ac:dyDescent="0.5500000000000000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22"/>
    </row>
    <row r="992" spans="1:15" ht="15.75" customHeight="1" x14ac:dyDescent="0.5500000000000000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22"/>
    </row>
    <row r="993" spans="1:15" ht="15.75" customHeight="1" x14ac:dyDescent="0.5500000000000000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22"/>
    </row>
    <row r="994" spans="1:15" ht="15.75" customHeight="1" x14ac:dyDescent="0.5500000000000000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22"/>
    </row>
    <row r="995" spans="1:15" ht="15.75" customHeight="1" x14ac:dyDescent="0.5500000000000000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22"/>
    </row>
    <row r="996" spans="1:15" ht="15.75" customHeight="1" x14ac:dyDescent="0.5500000000000000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22"/>
    </row>
    <row r="997" spans="1:15" ht="15.75" customHeight="1" x14ac:dyDescent="0.5500000000000000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22"/>
    </row>
    <row r="998" spans="1:15" ht="15.75" customHeight="1" x14ac:dyDescent="0.5500000000000000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22"/>
    </row>
    <row r="999" spans="1:15" ht="15.75" customHeight="1" x14ac:dyDescent="0.5500000000000000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22"/>
    </row>
    <row r="1000" spans="1:15" ht="15.75" customHeight="1" x14ac:dyDescent="0.5500000000000000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22"/>
    </row>
    <row r="1001" spans="1:15" ht="15.75" customHeight="1" x14ac:dyDescent="0.5500000000000000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22"/>
    </row>
    <row r="1002" spans="1:15" ht="15.75" customHeight="1" x14ac:dyDescent="0.55000000000000004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22"/>
    </row>
    <row r="1003" spans="1:15" ht="15.75" customHeight="1" x14ac:dyDescent="0.55000000000000004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22"/>
    </row>
    <row r="1004" spans="1:15" ht="15.75" customHeight="1" x14ac:dyDescent="0.55000000000000004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22"/>
    </row>
    <row r="1005" spans="1:15" ht="15.75" customHeight="1" x14ac:dyDescent="0.55000000000000004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22"/>
    </row>
    <row r="1006" spans="1:15" ht="15.75" customHeight="1" x14ac:dyDescent="0.55000000000000004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22"/>
    </row>
    <row r="1007" spans="1:15" ht="15.75" customHeight="1" x14ac:dyDescent="0.55000000000000004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22"/>
    </row>
    <row r="1008" spans="1:15" ht="15.75" customHeight="1" x14ac:dyDescent="0.55000000000000004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22"/>
    </row>
    <row r="1009" spans="1:15" ht="15.75" customHeight="1" x14ac:dyDescent="0.55000000000000004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22"/>
    </row>
    <row r="1010" spans="1:15" ht="15.75" customHeight="1" x14ac:dyDescent="0.55000000000000004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22"/>
    </row>
    <row r="1011" spans="1:15" ht="15.75" customHeight="1" x14ac:dyDescent="0.55000000000000004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22"/>
    </row>
    <row r="1012" spans="1:15" ht="15.75" customHeight="1" x14ac:dyDescent="0.55000000000000004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22"/>
    </row>
    <row r="1013" spans="1:15" ht="15.75" customHeight="1" x14ac:dyDescent="0.55000000000000004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22"/>
    </row>
    <row r="1014" spans="1:15" ht="15.75" customHeight="1" x14ac:dyDescent="0.55000000000000004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22"/>
    </row>
    <row r="1015" spans="1:15" ht="15.75" customHeight="1" x14ac:dyDescent="0.55000000000000004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22"/>
    </row>
    <row r="1016" spans="1:15" ht="15.75" customHeight="1" x14ac:dyDescent="0.55000000000000004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22"/>
    </row>
    <row r="1017" spans="1:15" ht="15.75" customHeight="1" x14ac:dyDescent="0.55000000000000004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22"/>
    </row>
    <row r="1018" spans="1:15" ht="15.75" customHeight="1" x14ac:dyDescent="0.55000000000000004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22"/>
    </row>
    <row r="1019" spans="1:15" ht="15.75" customHeight="1" x14ac:dyDescent="0.55000000000000004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22"/>
    </row>
    <row r="1020" spans="1:15" ht="15.75" customHeight="1" x14ac:dyDescent="0.55000000000000004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22"/>
    </row>
    <row r="1021" spans="1:15" ht="15.75" customHeight="1" x14ac:dyDescent="0.55000000000000004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22"/>
    </row>
    <row r="1022" spans="1:15" ht="15.75" customHeight="1" x14ac:dyDescent="0.55000000000000004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22"/>
    </row>
    <row r="1023" spans="1:15" ht="15.75" customHeight="1" x14ac:dyDescent="0.55000000000000004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22"/>
    </row>
    <row r="1024" spans="1:15" ht="15.75" customHeight="1" x14ac:dyDescent="0.55000000000000004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22"/>
    </row>
    <row r="1025" spans="1:15" ht="15.75" customHeight="1" x14ac:dyDescent="0.55000000000000004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22"/>
    </row>
    <row r="1026" spans="1:15" ht="15.75" customHeight="1" x14ac:dyDescent="0.55000000000000004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22"/>
    </row>
    <row r="1027" spans="1:15" ht="15.75" customHeight="1" x14ac:dyDescent="0.55000000000000004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22"/>
    </row>
    <row r="1028" spans="1:15" ht="15.75" customHeight="1" x14ac:dyDescent="0.55000000000000004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22"/>
    </row>
    <row r="1029" spans="1:15" ht="15.75" customHeight="1" x14ac:dyDescent="0.55000000000000004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22"/>
    </row>
    <row r="1030" spans="1:15" ht="15.75" customHeight="1" x14ac:dyDescent="0.55000000000000004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22"/>
    </row>
    <row r="1031" spans="1:15" ht="15.75" customHeight="1" x14ac:dyDescent="0.55000000000000004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22"/>
    </row>
    <row r="1032" spans="1:15" ht="15.75" customHeight="1" x14ac:dyDescent="0.55000000000000004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22"/>
    </row>
    <row r="1033" spans="1:15" ht="15.75" customHeight="1" x14ac:dyDescent="0.55000000000000004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22"/>
    </row>
    <row r="1034" spans="1:15" ht="15.75" customHeight="1" x14ac:dyDescent="0.55000000000000004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22"/>
    </row>
    <row r="1035" spans="1:15" ht="15.75" customHeight="1" x14ac:dyDescent="0.55000000000000004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22"/>
    </row>
    <row r="1036" spans="1:15" ht="15.75" customHeight="1" x14ac:dyDescent="0.55000000000000004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22"/>
    </row>
    <row r="1037" spans="1:15" ht="15.75" customHeight="1" x14ac:dyDescent="0.55000000000000004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22"/>
    </row>
    <row r="1038" spans="1:15" ht="15.75" customHeight="1" x14ac:dyDescent="0.55000000000000004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22"/>
    </row>
    <row r="1039" spans="1:15" ht="15.75" customHeight="1" x14ac:dyDescent="0.55000000000000004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22"/>
    </row>
    <row r="1040" spans="1:15" ht="15.75" customHeight="1" x14ac:dyDescent="0.55000000000000004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22"/>
    </row>
    <row r="1041" spans="1:15" ht="15.75" customHeight="1" x14ac:dyDescent="0.55000000000000004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22"/>
    </row>
    <row r="1042" spans="1:15" ht="15.75" customHeight="1" x14ac:dyDescent="0.55000000000000004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22"/>
    </row>
  </sheetData>
  <sheetProtection formatCells="0" formatColumns="0" formatRows="0" sort="0"/>
  <dataConsolidate/>
  <mergeCells count="5">
    <mergeCell ref="R4:S4"/>
    <mergeCell ref="R10:S10"/>
    <mergeCell ref="B3:F3"/>
    <mergeCell ref="L1:O1"/>
    <mergeCell ref="X5:AA5"/>
  </mergeCells>
  <phoneticPr fontId="12" type="noConversion"/>
  <conditionalFormatting sqref="H6:H65">
    <cfRule type="expression" dxfId="13" priority="1">
      <formula>AND($H6="",$G6&gt;0)</formula>
    </cfRule>
  </conditionalFormatting>
  <conditionalFormatting sqref="I6:I65">
    <cfRule type="expression" dxfId="12" priority="2">
      <formula>AND($I6&lt;$D$1,$I6&lt;&gt;"")</formula>
    </cfRule>
    <cfRule type="expression" dxfId="11" priority="3">
      <formula>AND($I6&gt;$B$1,$I6&lt;&gt;"")</formula>
    </cfRule>
  </conditionalFormatting>
  <conditionalFormatting sqref="L1">
    <cfRule type="expression" dxfId="10" priority="6">
      <formula>$L$1&lt;&gt;""</formula>
    </cfRule>
  </conditionalFormatting>
  <conditionalFormatting sqref="O6:O65">
    <cfRule type="expression" dxfId="9" priority="4">
      <formula>AND($O6&lt;$D$1,$O6&lt;&gt;"")</formula>
    </cfRule>
    <cfRule type="expression" dxfId="8" priority="5">
      <formula>AND($O6&gt;$B$1,$O6&lt;&gt;"")</formula>
    </cfRule>
  </conditionalFormatting>
  <conditionalFormatting sqref="Q1">
    <cfRule type="cellIs" dxfId="7" priority="13" operator="notEqual">
      <formula>1</formula>
    </cfRule>
  </conditionalFormatting>
  <dataValidations count="13">
    <dataValidation type="custom" allowBlank="1" showInputMessage="1" showErrorMessage="1" errorTitle="שגיאה" error="הציון המקסימלי הינו 100" sqref="G6:G65" xr:uid="{352DB6A1-8F80-4418-8BFA-6F015B2DDCE5}">
      <formula1>AND($G6&lt;=100,$G6&gt;0)</formula1>
    </dataValidation>
    <dataValidation type="custom" allowBlank="1" showInputMessage="1" showErrorMessage="1" errorTitle="שגיאה" error="מס' השיעורים המקסימלי  הוא 5" sqref="H6:H65" xr:uid="{77AFCD80-80D3-40A3-9A92-6A91D7A07631}">
      <formula1>AND($H6&lt;=סך_שיעורים_בקורס,$H6&gt;0)</formula1>
    </dataValidation>
    <dataValidation type="custom" allowBlank="1" showInputMessage="1" showErrorMessage="1" errorTitle="שגיאה" error="הניקוד המקסימלי למשימת ההעשרה הוא 5" sqref="M6:M65" xr:uid="{C385552D-86F9-4D6C-BECC-C2218F84BA10}">
      <formula1>AND($M6&lt;=5,$M6&gt;0)</formula1>
    </dataValidation>
    <dataValidation type="custom" allowBlank="1" showInputMessage="1" showErrorMessage="1" errorTitle="שגיאה" error="הציון המקסימלי הינו 100" sqref="L6:L65" xr:uid="{FDE91A95-CFFB-4B64-8B4B-138022D4D282}">
      <formula1>AND($L6&lt;=100,$L6&gt;0)</formula1>
    </dataValidation>
    <dataValidation type="custom" allowBlank="1" showInputMessage="1" showErrorMessage="1" errorTitle="שגיאה" error="הציון המקסימלי הינו 100" sqref="K6:K65" xr:uid="{8E572FDB-4D7D-4F5F-91F5-F5C1C56F6BC7}">
      <formula1>AND($K6&lt;=100,$K6&gt;0)</formula1>
    </dataValidation>
    <dataValidation type="custom" allowBlank="1" showInputMessage="1" showErrorMessage="1" errorTitle="שגיאה" error="הציון המקסימלי הינו 100" sqref="J6:J65" xr:uid="{9DE6452A-8EEE-4BE6-B2A5-CAEEFAF83184}">
      <formula1>AND($J6&lt;=100,$J6&gt;0)</formula1>
    </dataValidation>
    <dataValidation type="custom" allowBlank="1" showInputMessage="1" showErrorMessage="1" error="הציון המקסימלי הינו 100" sqref="F6:F60 F62:F65 F61" xr:uid="{4683533A-1B5B-407E-B93D-CA8ADB660368}">
      <formula1>AND($F6&lt;=100,$F6&gt;=0)</formula1>
    </dataValidation>
    <dataValidation type="custom" allowBlank="1" showInputMessage="1" showErrorMessage="1" error="הציון המקסימלי הינו 100" sqref="F66:F141 D6:D139 E66:E139" xr:uid="{04D2BB61-55F7-4546-9E94-5B7D294E07EB}">
      <formula1>AND($D6&lt;=100,$D6&gt;=0)</formula1>
    </dataValidation>
    <dataValidation type="custom" allowBlank="1" showInputMessage="1" showErrorMessage="1" sqref="F66:F107" xr:uid="{8FC47AD9-8B0B-45EC-8926-FB2FD8C907DE}">
      <formula1>AND($D66&lt;=100,$D66&gt;0)</formula1>
    </dataValidation>
    <dataValidation type="custom" allowBlank="1" showInputMessage="1" showErrorMessage="1" errorTitle="שגיאת" error="מס' השיעורים אינו יכול לעלות על 5 _x000a_" sqref="H66:H107" xr:uid="{4A4A1CCB-AE12-4940-939E-0450D7C63DC4}">
      <formula1>AND($H66&lt;=$Q$2,$H66&gt;0)</formula1>
    </dataValidation>
    <dataValidation type="custom" allowBlank="1" showInputMessage="1" showErrorMessage="1" sqref="B6:B65" xr:uid="{A4A04D78-56A3-40D2-886E-E938F7E1152B}">
      <formula1>AND($B6&lt;=100,$B6&gt;=0)</formula1>
    </dataValidation>
    <dataValidation type="custom" allowBlank="1" showInputMessage="1" showErrorMessage="1" sqref="C6:C65" xr:uid="{26BCA145-70E2-47A9-B859-9F3B667E1A0B}">
      <formula1>AND($C6&lt;=100,$C6&gt;=0)</formula1>
    </dataValidation>
    <dataValidation type="custom" allowBlank="1" showInputMessage="1" showErrorMessage="1" error="הציון המקסימלי הינו 100" sqref="E6:E60 E62:E65 E61" xr:uid="{414660C4-2B62-4624-B4B9-4E0F01CBE4F2}">
      <formula1>AND($E6&lt;=100,$E6&gt;=0)</formula1>
    </dataValidation>
  </dataValidations>
  <pageMargins left="0.7" right="0.7" top="0.75" bottom="0.75" header="0.3" footer="0.3"/>
  <pageSetup paperSize="9" orientation="portrait" horizontalDpi="4294967293" verticalDpi="4294967293" r:id="rId1"/>
  <ignoredErrors>
    <ignoredError sqref="Q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A893-D41B-43EF-B942-8DC3A0D67764}">
  <sheetPr>
    <outlinePr summaryBelow="0" summaryRight="0"/>
  </sheetPr>
  <dimension ref="A1:AK1042"/>
  <sheetViews>
    <sheetView rightToLeft="1" tabSelected="1" zoomScale="80" zoomScaleNormal="80" workbookViewId="0">
      <selection activeCell="D1" sqref="D1"/>
    </sheetView>
  </sheetViews>
  <sheetFormatPr defaultColWidth="12.59765625" defaultRowHeight="15.75" customHeight="1" x14ac:dyDescent="0.55000000000000004"/>
  <cols>
    <col min="1" max="1" width="18.86328125" style="106" customWidth="1"/>
    <col min="2" max="5" width="13.3984375" style="106" customWidth="1"/>
    <col min="6" max="6" width="12.265625" style="106" customWidth="1"/>
    <col min="7" max="7" width="12.59765625" style="106" customWidth="1"/>
    <col min="8" max="8" width="10.59765625" style="106" customWidth="1"/>
    <col min="9" max="9" width="17.86328125" style="106" customWidth="1"/>
    <col min="10" max="10" width="9.59765625" style="106" customWidth="1"/>
    <col min="11" max="11" width="10.59765625" style="106" customWidth="1"/>
    <col min="12" max="12" width="17.86328125" style="164" customWidth="1"/>
    <col min="13" max="13" width="19.86328125" style="98" customWidth="1"/>
    <col min="14" max="14" width="7.265625" style="97" customWidth="1"/>
    <col min="15" max="15" width="5.1328125" style="97" customWidth="1"/>
    <col min="16" max="16" width="37" style="98" bestFit="1" customWidth="1"/>
    <col min="17" max="17" width="12.59765625" style="98"/>
    <col min="18" max="24" width="12.59765625" style="98" customWidth="1"/>
    <col min="25" max="36" width="12.59765625" style="98"/>
    <col min="37" max="16384" width="12.59765625" style="106"/>
  </cols>
  <sheetData>
    <row r="1" spans="1:37" s="94" customFormat="1" ht="49.5" customHeight="1" thickBot="1" x14ac:dyDescent="0.4">
      <c r="A1" s="88" t="s">
        <v>14</v>
      </c>
      <c r="B1" s="89">
        <v>80</v>
      </c>
      <c r="C1" s="90" t="s">
        <v>75</v>
      </c>
      <c r="D1" s="91">
        <v>55</v>
      </c>
      <c r="E1" s="92"/>
      <c r="H1" s="179" t="str">
        <f>IF(M1&gt;100%,AD1,IF(M1&lt;100%,AD1,""))</f>
        <v/>
      </c>
      <c r="I1" s="179"/>
      <c r="J1" s="179"/>
      <c r="K1" s="180"/>
      <c r="L1" s="95" t="s">
        <v>13</v>
      </c>
      <c r="M1" s="96">
        <f>SUM(I4:J4,C4:E4)</f>
        <v>1.0000000000000002</v>
      </c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98"/>
      <c r="AC1" s="98"/>
      <c r="AD1" s="99" t="s">
        <v>90</v>
      </c>
      <c r="AE1" s="98"/>
    </row>
    <row r="2" spans="1:37" s="94" customFormat="1" ht="16.5" customHeight="1" thickBot="1" x14ac:dyDescent="0.4">
      <c r="A2" s="100"/>
      <c r="B2" s="100"/>
      <c r="C2" s="100"/>
      <c r="D2" s="101"/>
      <c r="E2" s="102"/>
      <c r="F2" s="103"/>
      <c r="G2" s="93"/>
      <c r="H2" s="104"/>
      <c r="J2" s="93"/>
      <c r="K2" s="97"/>
      <c r="L2" s="166" t="s">
        <v>12</v>
      </c>
      <c r="M2" s="105">
        <v>3</v>
      </c>
      <c r="N2" s="97"/>
      <c r="O2" s="97"/>
      <c r="P2" s="97"/>
      <c r="Q2" s="97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</row>
    <row r="3" spans="1:37" s="94" customFormat="1" ht="18.399999999999999" thickBot="1" x14ac:dyDescent="0.4">
      <c r="C3" s="181">
        <v>0.5</v>
      </c>
      <c r="D3" s="182"/>
      <c r="E3" s="182"/>
      <c r="F3" s="103"/>
      <c r="G3" s="93"/>
      <c r="H3" s="93"/>
      <c r="I3" s="93"/>
      <c r="J3" s="93"/>
      <c r="K3" s="97"/>
      <c r="L3" s="98"/>
      <c r="N3" s="97"/>
      <c r="O3" s="97"/>
      <c r="P3" s="97"/>
      <c r="Q3" s="97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</row>
    <row r="4" spans="1:37" ht="36.4" thickBot="1" x14ac:dyDescent="0.6">
      <c r="B4" s="107" t="s">
        <v>10</v>
      </c>
      <c r="C4" s="165">
        <f>50/3/100</f>
        <v>0.16666666666666669</v>
      </c>
      <c r="D4" s="165">
        <f t="shared" ref="D4:E4" si="0">50/3/100</f>
        <v>0.16666666666666669</v>
      </c>
      <c r="E4" s="165">
        <f t="shared" si="0"/>
        <v>0.16666666666666669</v>
      </c>
      <c r="F4" s="108">
        <v>0.4</v>
      </c>
      <c r="G4" s="108"/>
      <c r="H4" s="109">
        <f>SUM(C4:F4)</f>
        <v>0.9</v>
      </c>
      <c r="I4" s="110">
        <v>0.1</v>
      </c>
      <c r="J4" s="111">
        <v>0.4</v>
      </c>
      <c r="K4" s="112"/>
      <c r="L4" s="113"/>
      <c r="M4" s="114"/>
      <c r="P4" s="183" t="s">
        <v>87</v>
      </c>
      <c r="Q4" s="184"/>
      <c r="R4" s="115"/>
      <c r="S4" s="115"/>
      <c r="T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37" s="127" customFormat="1" ht="90.6" customHeight="1" x14ac:dyDescent="0.55000000000000004">
      <c r="A5" s="116" t="s">
        <v>101</v>
      </c>
      <c r="B5" s="116" t="s">
        <v>8</v>
      </c>
      <c r="C5" s="117" t="s">
        <v>1</v>
      </c>
      <c r="D5" s="117" t="s">
        <v>2</v>
      </c>
      <c r="E5" s="117" t="s">
        <v>88</v>
      </c>
      <c r="F5" s="118" t="s">
        <v>5</v>
      </c>
      <c r="G5" s="118" t="s">
        <v>11</v>
      </c>
      <c r="H5" s="119" t="s">
        <v>4</v>
      </c>
      <c r="I5" s="120" t="s">
        <v>3</v>
      </c>
      <c r="J5" s="121" t="s">
        <v>9</v>
      </c>
      <c r="K5" s="122" t="s">
        <v>7</v>
      </c>
      <c r="L5" s="123" t="s">
        <v>0</v>
      </c>
      <c r="M5" s="124" t="s">
        <v>6</v>
      </c>
      <c r="N5" s="97"/>
      <c r="O5" s="97"/>
      <c r="P5" s="125" t="s">
        <v>76</v>
      </c>
      <c r="Q5" s="126" t="s">
        <v>77</v>
      </c>
      <c r="R5" s="98"/>
      <c r="S5" s="98" t="s">
        <v>98</v>
      </c>
      <c r="T5" s="98" t="s">
        <v>91</v>
      </c>
      <c r="U5" s="98"/>
      <c r="V5" s="185">
        <v>0.3</v>
      </c>
      <c r="W5" s="186"/>
      <c r="X5" s="186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7" s="139" customFormat="1" ht="36" x14ac:dyDescent="0.55000000000000004">
      <c r="A6" s="128"/>
      <c r="B6" s="129" t="s">
        <v>15</v>
      </c>
      <c r="C6" s="129"/>
      <c r="D6" s="129"/>
      <c r="E6" s="130"/>
      <c r="F6" s="131"/>
      <c r="G6" s="131"/>
      <c r="H6" s="132" t="str">
        <f>IFERROR(ROUND(
C6*T6/$H$4+
D6*T6/$H$4+
E6*T6/$H$4+
F6*$M$2/טבלת_ציונים132[[#This Row],[מס'' שיעורים שנלמדו]]*$F$4/$H$4,1),"")</f>
        <v/>
      </c>
      <c r="I6" s="130"/>
      <c r="J6" s="130"/>
      <c r="K6" s="130"/>
      <c r="L6" s="133" t="str">
        <f t="shared" ref="L6:L37" si="1">IF(ROUND(($C$4*C6)+($D$4*D6)+($E$4*E6)+($I$4*I6)+($J$4*J6),1)=0, "",ROUND(($C$4*C6)+($D$4*D6)+($E$4*E6)+($I$4*I6)+($J$4*J6),1))</f>
        <v/>
      </c>
      <c r="M6" s="132" t="str">
        <f>IF(טבלת_ציונים132[[#This Row],[ציון סופי]]="","",ROUND(IF((L6+K6) &gt; 100,100,L6+K6),1))</f>
        <v/>
      </c>
      <c r="N6" s="97"/>
      <c r="O6" s="97"/>
      <c r="P6" s="134" t="s">
        <v>78</v>
      </c>
      <c r="Q6" s="135" t="s">
        <v>80</v>
      </c>
      <c r="R6" s="98"/>
      <c r="S6" s="98">
        <f>3-(ISBLANK(טבלת_ציונים132[[#This Row],[סיכום פרק מורחב
2]])+ISBLANK(טבלת_ציונים132[[#This Row],[סיכום פרק מורחב
3]]))</f>
        <v>1</v>
      </c>
      <c r="T6" s="136">
        <f t="shared" ref="T6:T65" si="2">$C$3/S6</f>
        <v>0.5</v>
      </c>
      <c r="U6" s="98"/>
      <c r="V6" s="137">
        <v>7.4999999999999997E-2</v>
      </c>
      <c r="W6" s="138">
        <v>7.4999999999999997E-2</v>
      </c>
      <c r="X6" s="138">
        <v>7.4999999999999997E-2</v>
      </c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7" s="139" customFormat="1" ht="36.4" thickBot="1" x14ac:dyDescent="0.6">
      <c r="A7" s="140"/>
      <c r="B7" s="129" t="s">
        <v>16</v>
      </c>
      <c r="C7" s="129"/>
      <c r="D7" s="129"/>
      <c r="E7" s="130"/>
      <c r="F7" s="131"/>
      <c r="G7" s="131"/>
      <c r="H7" s="132" t="str">
        <f>IFERROR(ROUND(
C7*T7/$H$4+
D7*T7/$H$4+
E7*T7/$H$4+
F7*$M$2/טבלת_ציונים132[[#This Row],[מס'' שיעורים שנלמדו]]*$F$4/$H$4,1),"")</f>
        <v/>
      </c>
      <c r="I7" s="130"/>
      <c r="J7" s="130"/>
      <c r="K7" s="130"/>
      <c r="L7" s="133" t="str">
        <f t="shared" si="1"/>
        <v/>
      </c>
      <c r="M7" s="132" t="str">
        <f>IF(טבלת_ציונים132[[#This Row],[ציון סופי]]="","",ROUND(IF((L7+K7) &gt; 100,100,L7+K7),1))</f>
        <v/>
      </c>
      <c r="N7" s="97"/>
      <c r="O7" s="97"/>
      <c r="P7" s="134" t="s">
        <v>100</v>
      </c>
      <c r="Q7" s="135" t="s">
        <v>81</v>
      </c>
      <c r="R7" s="98"/>
      <c r="S7" s="98">
        <f>3-(ISBLANK(טבלת_ציונים132[[#This Row],[סיכום פרק מורחב
2]])+ISBLANK(טבלת_ציונים132[[#This Row],[סיכום פרק מורחב
3]]))</f>
        <v>1</v>
      </c>
      <c r="T7" s="136">
        <f t="shared" si="2"/>
        <v>0.5</v>
      </c>
      <c r="U7" s="98"/>
      <c r="V7" s="141" t="s">
        <v>92</v>
      </c>
      <c r="W7" s="142" t="s">
        <v>93</v>
      </c>
      <c r="X7" s="142" t="s">
        <v>94</v>
      </c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7" s="139" customFormat="1" ht="36" x14ac:dyDescent="0.55000000000000004">
      <c r="A8" s="140"/>
      <c r="B8" s="129" t="s">
        <v>17</v>
      </c>
      <c r="C8" s="129"/>
      <c r="D8" s="129"/>
      <c r="E8" s="130"/>
      <c r="F8" s="131"/>
      <c r="G8" s="131"/>
      <c r="H8" s="132" t="str">
        <f>IFERROR(ROUND(
C8*T8/$H$4+
D8*T8/$H$4+
E8*T8/$H$4+
F8*$M$2/טבלת_ציונים132[[#This Row],[מס'' שיעורים שנלמדו]]*$F$4/$H$4,1),"")</f>
        <v/>
      </c>
      <c r="I8" s="130"/>
      <c r="J8" s="130"/>
      <c r="K8" s="130"/>
      <c r="L8" s="133" t="str">
        <f t="shared" si="1"/>
        <v/>
      </c>
      <c r="M8" s="132" t="str">
        <f>IF(טבלת_ציונים132[[#This Row],[ציון סופי]]="","",ROUND(IF((L8+K8) &gt; 100,100,L8+K8),1))</f>
        <v/>
      </c>
      <c r="N8" s="97"/>
      <c r="O8" s="97"/>
      <c r="P8" s="143" t="s">
        <v>102</v>
      </c>
      <c r="Q8" s="135" t="s">
        <v>82</v>
      </c>
      <c r="R8" s="98"/>
      <c r="S8" s="98">
        <f>3-(ISBLANK(טבלת_ציונים132[[#This Row],[סיכום פרק מורחב
2]])+ISBLANK(טבלת_ציונים132[[#This Row],[סיכום פרק מורחב
3]]))</f>
        <v>1</v>
      </c>
      <c r="T8" s="136">
        <f t="shared" si="2"/>
        <v>0.5</v>
      </c>
      <c r="U8" s="98"/>
      <c r="V8" s="144" t="s">
        <v>96</v>
      </c>
      <c r="W8" s="145" t="s">
        <v>97</v>
      </c>
      <c r="X8" s="145" t="s">
        <v>97</v>
      </c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7" ht="18.399999999999999" thickBot="1" x14ac:dyDescent="0.6">
      <c r="A9" s="140"/>
      <c r="B9" s="129" t="s">
        <v>18</v>
      </c>
      <c r="C9" s="129"/>
      <c r="D9" s="129"/>
      <c r="E9" s="130"/>
      <c r="F9" s="131"/>
      <c r="G9" s="131"/>
      <c r="H9" s="132" t="str">
        <f>IFERROR(ROUND(
C9*T9/$H$4+
D9*T9/$H$4+
E9*T9/$H$4+
F9*$M$2/טבלת_ציונים132[[#This Row],[מס'' שיעורים שנלמדו]]*$F$4/$H$4,1),"")</f>
        <v/>
      </c>
      <c r="I9" s="130"/>
      <c r="J9" s="130"/>
      <c r="K9" s="130"/>
      <c r="L9" s="133" t="str">
        <f t="shared" si="1"/>
        <v/>
      </c>
      <c r="M9" s="132" t="str">
        <f>IF(טבלת_ציונים132[[#This Row],[ציון סופי]]="","",ROUND(IF((L9+K9) &gt; 100,100,L9+K9),1))</f>
        <v/>
      </c>
      <c r="P9" s="143"/>
      <c r="Q9" s="135"/>
      <c r="S9" s="98">
        <f>3-(ISBLANK(טבלת_ציונים132[[#This Row],[סיכום פרק מורחב
2]])+ISBLANK(טבלת_ציונים132[[#This Row],[סיכום פרק מורחב
3]]))</f>
        <v>1</v>
      </c>
      <c r="T9" s="136">
        <f t="shared" si="2"/>
        <v>0.5</v>
      </c>
      <c r="V9" s="146">
        <v>0.3</v>
      </c>
      <c r="W9" s="147"/>
      <c r="X9" s="147"/>
      <c r="AJ9" s="106"/>
    </row>
    <row r="10" spans="1:37" ht="33.75" thickBot="1" x14ac:dyDescent="0.6">
      <c r="A10" s="140"/>
      <c r="B10" s="129" t="s">
        <v>19</v>
      </c>
      <c r="C10" s="129"/>
      <c r="D10" s="129"/>
      <c r="E10" s="130"/>
      <c r="F10" s="131"/>
      <c r="G10" s="131"/>
      <c r="H10" s="132" t="str">
        <f>IFERROR(ROUND(
C10*T10/$H$4+
D10*T10/$H$4+
E10*T10/$H$4+
F10*$M$2/טבלת_ציונים132[[#This Row],[מס'' שיעורים שנלמדו]]*$F$4/$H$4,1),"")</f>
        <v/>
      </c>
      <c r="I10" s="130"/>
      <c r="J10" s="130"/>
      <c r="K10" s="130"/>
      <c r="L10" s="133" t="str">
        <f t="shared" si="1"/>
        <v/>
      </c>
      <c r="M10" s="132" t="str">
        <f>IF(טבלת_ציונים132[[#This Row],[ציון סופי]]="","",ROUND(IF((L10+K10) &gt; 100,100,L10+K10),1))</f>
        <v/>
      </c>
      <c r="P10" s="187" t="s">
        <v>83</v>
      </c>
      <c r="Q10" s="188"/>
      <c r="S10" s="98">
        <f>3-(ISBLANK(טבלת_ציונים132[[#This Row],[סיכום פרק מורחב
2]])+ISBLANK(טבלת_ציונים132[[#This Row],[סיכום פרק מורחב
3]]))</f>
        <v>1</v>
      </c>
      <c r="T10" s="136">
        <f t="shared" si="2"/>
        <v>0.5</v>
      </c>
      <c r="V10" s="148"/>
      <c r="W10" s="149"/>
      <c r="X10" s="149"/>
      <c r="AJ10" s="106"/>
    </row>
    <row r="11" spans="1:37" ht="18" x14ac:dyDescent="0.55000000000000004">
      <c r="A11" s="140"/>
      <c r="B11" s="129" t="s">
        <v>20</v>
      </c>
      <c r="C11" s="129"/>
      <c r="D11" s="129"/>
      <c r="E11" s="130"/>
      <c r="F11" s="131"/>
      <c r="G11" s="131"/>
      <c r="H11" s="132" t="str">
        <f>IFERROR(ROUND(
C11*T11/$H$4+
D11*T11/$H$4+
E11*T11/$H$4+
F11*$M$2/טבלת_ציונים132[[#This Row],[מס'' שיעורים שנלמדו]]*$F$4/$H$4,1),"")</f>
        <v/>
      </c>
      <c r="I11" s="130"/>
      <c r="J11" s="130"/>
      <c r="K11" s="130"/>
      <c r="L11" s="133" t="str">
        <f t="shared" si="1"/>
        <v/>
      </c>
      <c r="M11" s="132" t="str">
        <f>IF(טבלת_ציונים132[[#This Row],[ציון סופי]]="","",ROUND(IF((L11+K11) &gt; 100,100,L11+K11),1))</f>
        <v/>
      </c>
      <c r="P11" s="143" t="s">
        <v>84</v>
      </c>
      <c r="Q11" s="135"/>
      <c r="S11" s="98">
        <f>3-(ISBLANK(טבלת_ציונים132[[#This Row],[סיכום פרק מורחב
2]])+ISBLANK(טבלת_ציונים132[[#This Row],[סיכום פרק מורחב
3]]))</f>
        <v>1</v>
      </c>
      <c r="T11" s="136">
        <f t="shared" si="2"/>
        <v>0.5</v>
      </c>
      <c r="V11" s="144" t="s">
        <v>96</v>
      </c>
      <c r="W11" s="145" t="s">
        <v>96</v>
      </c>
      <c r="X11" s="145" t="s">
        <v>97</v>
      </c>
      <c r="AJ11" s="106"/>
    </row>
    <row r="12" spans="1:37" ht="36.4" thickBot="1" x14ac:dyDescent="0.6">
      <c r="A12" s="140"/>
      <c r="B12" s="129" t="s">
        <v>21</v>
      </c>
      <c r="C12" s="129"/>
      <c r="D12" s="129"/>
      <c r="E12" s="130"/>
      <c r="F12" s="131"/>
      <c r="G12" s="131"/>
      <c r="H12" s="132" t="str">
        <f>IFERROR(ROUND(
C12*T12/$H$4+
D12*T12/$H$4+
E12*T12/$H$4+
F12*$M$2/טבלת_ציונים132[[#This Row],[מס'' שיעורים שנלמדו]]*$F$4/$H$4,1),"")</f>
        <v/>
      </c>
      <c r="I12" s="130"/>
      <c r="J12" s="130"/>
      <c r="K12" s="130"/>
      <c r="L12" s="133" t="str">
        <f t="shared" si="1"/>
        <v/>
      </c>
      <c r="M12" s="132" t="str">
        <f>IF(טבלת_ציונים132[[#This Row],[ציון סופי]]="","",ROUND(IF((L12+K12) &gt; 100,100,L12+K12),1))</f>
        <v/>
      </c>
      <c r="P12" s="143" t="s">
        <v>85</v>
      </c>
      <c r="Q12" s="135"/>
      <c r="S12" s="98">
        <f>3-(ISBLANK(טבלת_ציונים132[[#This Row],[סיכום פרק מורחב
2]])+ISBLANK(טבלת_ציונים132[[#This Row],[סיכום פרק מורחב
3]]))</f>
        <v>1</v>
      </c>
      <c r="T12" s="136">
        <f t="shared" si="2"/>
        <v>0.5</v>
      </c>
      <c r="V12" s="146">
        <v>0.15</v>
      </c>
      <c r="W12" s="150">
        <v>0.15</v>
      </c>
      <c r="X12" s="147"/>
      <c r="AJ12" s="106"/>
    </row>
    <row r="13" spans="1:37" ht="18.399999999999999" thickBot="1" x14ac:dyDescent="0.6">
      <c r="A13" s="140"/>
      <c r="B13" s="129" t="s">
        <v>22</v>
      </c>
      <c r="C13" s="129"/>
      <c r="D13" s="129"/>
      <c r="E13" s="130"/>
      <c r="F13" s="131"/>
      <c r="G13" s="131"/>
      <c r="H13" s="132" t="str">
        <f>IFERROR(ROUND(
C13*T13/$H$4+
D13*T13/$H$4+
E13*T13/$H$4+
F13*$M$2/טבלת_ציונים132[[#This Row],[מס'' שיעורים שנלמדו]]*$F$4/$H$4,1),"")</f>
        <v/>
      </c>
      <c r="I13" s="130"/>
      <c r="J13" s="130"/>
      <c r="K13" s="130"/>
      <c r="L13" s="133" t="str">
        <f t="shared" si="1"/>
        <v/>
      </c>
      <c r="M13" s="132" t="str">
        <f>IF(טבלת_ציונים132[[#This Row],[ציון סופי]]="","",ROUND(IF((L13+K13) &gt; 100,100,L13+K13),1))</f>
        <v/>
      </c>
      <c r="P13" s="143"/>
      <c r="Q13" s="135"/>
      <c r="S13" s="98">
        <f>3-(ISBLANK(טבלת_ציונים132[[#This Row],[סיכום פרק מורחב
2]])+ISBLANK(טבלת_ציונים132[[#This Row],[סיכום פרק מורחב
3]]))</f>
        <v>1</v>
      </c>
      <c r="T13" s="136">
        <f t="shared" si="2"/>
        <v>0.5</v>
      </c>
      <c r="V13" s="148"/>
      <c r="W13" s="149"/>
      <c r="X13" s="149"/>
      <c r="AJ13" s="106"/>
    </row>
    <row r="14" spans="1:37" ht="36.4" thickBot="1" x14ac:dyDescent="0.6">
      <c r="A14" s="140"/>
      <c r="B14" s="129" t="s">
        <v>23</v>
      </c>
      <c r="C14" s="129"/>
      <c r="D14" s="129"/>
      <c r="E14" s="130"/>
      <c r="F14" s="131"/>
      <c r="G14" s="131"/>
      <c r="H14" s="132" t="str">
        <f>IFERROR(ROUND(
C14*T14/$H$4+
D14*T14/$H$4+
E14*T14/$H$4+
F14*$M$2/טבלת_ציונים132[[#This Row],[מס'' שיעורים שנלמדו]]*$F$4/$H$4,1),"")</f>
        <v/>
      </c>
      <c r="I14" s="130"/>
      <c r="J14" s="130"/>
      <c r="K14" s="130"/>
      <c r="L14" s="133" t="str">
        <f t="shared" si="1"/>
        <v/>
      </c>
      <c r="M14" s="132" t="str">
        <f>IF(טבלת_ציונים132[[#This Row],[ציון סופי]]="","",ROUND(IF((L14+K14) &gt; 100,100,L14+K14),1))</f>
        <v/>
      </c>
      <c r="P14" s="151" t="s">
        <v>86</v>
      </c>
      <c r="Q14" s="152"/>
      <c r="S14" s="98">
        <f>3-(ISBLANK(טבלת_ציונים132[[#This Row],[סיכום פרק מורחב
2]])+ISBLANK(טבלת_ציונים132[[#This Row],[סיכום פרק מורחב
3]]))</f>
        <v>1</v>
      </c>
      <c r="T14" s="136">
        <f t="shared" si="2"/>
        <v>0.5</v>
      </c>
      <c r="V14" s="144" t="s">
        <v>96</v>
      </c>
      <c r="W14" s="145" t="s">
        <v>96</v>
      </c>
      <c r="X14" s="145" t="s">
        <v>96</v>
      </c>
      <c r="AJ14" s="106"/>
    </row>
    <row r="15" spans="1:37" ht="18.399999999999999" thickBot="1" x14ac:dyDescent="0.6">
      <c r="A15" s="140"/>
      <c r="B15" s="129" t="s">
        <v>24</v>
      </c>
      <c r="C15" s="129"/>
      <c r="D15" s="129"/>
      <c r="E15" s="130"/>
      <c r="F15" s="131"/>
      <c r="G15" s="131"/>
      <c r="H15" s="132" t="str">
        <f>IFERROR(ROUND(
C15*T15/$H$4+
D15*T15/$H$4+
E15*T15/$H$4+
F15*$M$2/טבלת_ציונים132[[#This Row],[מס'' שיעורים שנלמדו]]*$F$4/$H$4,1),"")</f>
        <v/>
      </c>
      <c r="I15" s="130"/>
      <c r="J15" s="130"/>
      <c r="K15" s="130"/>
      <c r="L15" s="133" t="str">
        <f t="shared" si="1"/>
        <v/>
      </c>
      <c r="M15" s="132" t="str">
        <f>IF(טבלת_ציונים132[[#This Row],[ציון סופי]]="","",ROUND(IF((L15+K15) &gt; 100,100,L15+K15),1))</f>
        <v/>
      </c>
      <c r="S15" s="98">
        <f>3-(ISBLANK(טבלת_ציונים132[[#This Row],[סיכום פרק מורחב
2]])+ISBLANK(טבלת_ציונים132[[#This Row],[סיכום פרק מורחב
3]]))</f>
        <v>1</v>
      </c>
      <c r="T15" s="136">
        <f t="shared" si="2"/>
        <v>0.5</v>
      </c>
      <c r="V15" s="146">
        <v>0.1</v>
      </c>
      <c r="W15" s="150">
        <v>0.1</v>
      </c>
      <c r="X15" s="150">
        <v>0.1</v>
      </c>
      <c r="AJ15" s="106"/>
    </row>
    <row r="16" spans="1:37" ht="18.399999999999999" thickBot="1" x14ac:dyDescent="0.6">
      <c r="A16" s="140"/>
      <c r="B16" s="129" t="s">
        <v>25</v>
      </c>
      <c r="C16" s="129"/>
      <c r="D16" s="129"/>
      <c r="E16" s="130"/>
      <c r="F16" s="131"/>
      <c r="G16" s="131"/>
      <c r="H16" s="132" t="str">
        <f>IFERROR(ROUND(
C16*T16/$H$4+
D16*T16/$H$4+
E16*T16/$H$4+
F16*$M$2/טבלת_ציונים132[[#This Row],[מס'' שיעורים שנלמדו]]*$F$4/$H$4,1),"")</f>
        <v/>
      </c>
      <c r="I16" s="130"/>
      <c r="J16" s="130"/>
      <c r="K16" s="130"/>
      <c r="L16" s="133" t="str">
        <f t="shared" si="1"/>
        <v/>
      </c>
      <c r="M16" s="132" t="str">
        <f>IF(טבלת_ציונים132[[#This Row],[ציון סופי]]="","",ROUND(IF((L16+K16) &gt; 100,100,L16+K16),1))</f>
        <v/>
      </c>
      <c r="S16" s="98">
        <f>3-(ISBLANK(טבלת_ציונים132[[#This Row],[סיכום פרק מורחב
2]])+ISBLANK(טבלת_ציונים132[[#This Row],[סיכום פרק מורחב
3]]))</f>
        <v>1</v>
      </c>
      <c r="T16" s="136">
        <f t="shared" si="2"/>
        <v>0.5</v>
      </c>
      <c r="V16" s="153"/>
      <c r="W16" s="154"/>
      <c r="X16" s="154"/>
      <c r="AJ16" s="106"/>
    </row>
    <row r="17" spans="1:36" ht="18" x14ac:dyDescent="0.55000000000000004">
      <c r="A17" s="140"/>
      <c r="B17" s="129" t="s">
        <v>26</v>
      </c>
      <c r="C17" s="129"/>
      <c r="D17" s="129"/>
      <c r="E17" s="130"/>
      <c r="F17" s="131"/>
      <c r="G17" s="131"/>
      <c r="H17" s="132" t="str">
        <f>IFERROR(ROUND(
C17*T17/$H$4+
D17*T17/$H$4+
E17*T17/$H$4+
F17*$M$2/טבלת_ציונים132[[#This Row],[מס'' שיעורים שנלמדו]]*$F$4/$H$4,1),"")</f>
        <v/>
      </c>
      <c r="I17" s="130"/>
      <c r="J17" s="130"/>
      <c r="K17" s="130"/>
      <c r="L17" s="133" t="str">
        <f t="shared" si="1"/>
        <v/>
      </c>
      <c r="M17" s="132" t="str">
        <f>IF(טבלת_ציונים132[[#This Row],[ציון סופי]]="","",ROUND(IF((L17+K17) &gt; 100,100,L17+K17),1))</f>
        <v/>
      </c>
      <c r="S17" s="98">
        <f>3-(ISBLANK(טבלת_ציונים132[[#This Row],[סיכום פרק מורחב
2]])+ISBLANK(טבלת_ציונים132[[#This Row],[סיכום פרק מורחב
3]]))</f>
        <v>1</v>
      </c>
      <c r="T17" s="136">
        <f t="shared" si="2"/>
        <v>0.5</v>
      </c>
      <c r="V17" s="144" t="s">
        <v>96</v>
      </c>
      <c r="W17" s="145" t="s">
        <v>96</v>
      </c>
      <c r="X17" s="145" t="s">
        <v>96</v>
      </c>
      <c r="AJ17" s="106"/>
    </row>
    <row r="18" spans="1:36" ht="18.399999999999999" thickBot="1" x14ac:dyDescent="0.6">
      <c r="A18" s="140"/>
      <c r="B18" s="129" t="s">
        <v>27</v>
      </c>
      <c r="C18" s="129"/>
      <c r="D18" s="129"/>
      <c r="E18" s="130"/>
      <c r="F18" s="131"/>
      <c r="G18" s="131"/>
      <c r="H18" s="132" t="str">
        <f>IFERROR(ROUND(
C18*T18/$H$4+
D18*T18/$H$4+
E18*T18/$H$4+
F18*$M$2/טבלת_ציונים132[[#This Row],[מס'' שיעורים שנלמדו]]*$F$4/$H$4,1),"")</f>
        <v/>
      </c>
      <c r="I18" s="130"/>
      <c r="J18" s="130"/>
      <c r="K18" s="130"/>
      <c r="L18" s="133" t="str">
        <f t="shared" si="1"/>
        <v/>
      </c>
      <c r="M18" s="132" t="str">
        <f>IF(טבלת_ציונים132[[#This Row],[ציון סופי]]="","",ROUND(IF((L18+K18) &gt; 100,100,L18+K18),1))</f>
        <v/>
      </c>
      <c r="S18" s="98">
        <f>3-(ISBLANK(טבלת_ציונים132[[#This Row],[סיכום פרק מורחב
2]])+ISBLANK(טבלת_ציונים132[[#This Row],[סיכום פרק מורחב
3]]))</f>
        <v>1</v>
      </c>
      <c r="T18" s="136">
        <f t="shared" si="2"/>
        <v>0.5</v>
      </c>
      <c r="V18" s="155">
        <v>7.4999999999999997E-2</v>
      </c>
      <c r="W18" s="156">
        <v>7.4999999999999997E-2</v>
      </c>
      <c r="X18" s="156">
        <v>7.4999999999999997E-2</v>
      </c>
      <c r="AJ18" s="106"/>
    </row>
    <row r="19" spans="1:36" ht="18" x14ac:dyDescent="0.55000000000000004">
      <c r="A19" s="140"/>
      <c r="B19" s="129" t="s">
        <v>28</v>
      </c>
      <c r="C19" s="129"/>
      <c r="D19" s="129"/>
      <c r="E19" s="130"/>
      <c r="F19" s="131"/>
      <c r="G19" s="131"/>
      <c r="H19" s="132" t="str">
        <f>IFERROR(ROUND(
C19*T19/$H$4+
D19*T19/$H$4+
E19*T19/$H$4+
F19*$M$2/טבלת_ציונים132[[#This Row],[מס'' שיעורים שנלמדו]]*$F$4/$H$4,1),"")</f>
        <v/>
      </c>
      <c r="I19" s="130"/>
      <c r="J19" s="130"/>
      <c r="K19" s="130"/>
      <c r="L19" s="133" t="str">
        <f t="shared" si="1"/>
        <v/>
      </c>
      <c r="M19" s="132" t="str">
        <f>IF(טבלת_ציונים132[[#This Row],[ציון סופי]]="","",ROUND(IF((L19+K19) &gt; 100,100,L19+K19),1))</f>
        <v/>
      </c>
      <c r="S19" s="98">
        <f>3-(ISBLANK(טבלת_ציונים132[[#This Row],[סיכום פרק מורחב
2]])+ISBLANK(טבלת_ציונים132[[#This Row],[סיכום פרק מורחב
3]]))</f>
        <v>1</v>
      </c>
      <c r="T19" s="136">
        <f t="shared" si="2"/>
        <v>0.5</v>
      </c>
      <c r="AJ19" s="106"/>
    </row>
    <row r="20" spans="1:36" ht="18" x14ac:dyDescent="0.55000000000000004">
      <c r="A20" s="140"/>
      <c r="B20" s="129" t="s">
        <v>29</v>
      </c>
      <c r="C20" s="129"/>
      <c r="D20" s="129"/>
      <c r="E20" s="130"/>
      <c r="F20" s="131"/>
      <c r="G20" s="131"/>
      <c r="H20" s="132" t="str">
        <f>IFERROR(ROUND(
C20*T20/$H$4+
D20*T20/$H$4+
E20*T20/$H$4+
F20*$M$2/טבלת_ציונים132[[#This Row],[מס'' שיעורים שנלמדו]]*$F$4/$H$4,1),"")</f>
        <v/>
      </c>
      <c r="I20" s="130"/>
      <c r="J20" s="130"/>
      <c r="K20" s="130"/>
      <c r="L20" s="133" t="str">
        <f t="shared" si="1"/>
        <v/>
      </c>
      <c r="M20" s="132" t="str">
        <f>IF(טבלת_ציונים132[[#This Row],[ציון סופי]]="","",ROUND(IF((L20+K20) &gt; 100,100,L20+K20),1))</f>
        <v/>
      </c>
      <c r="S20" s="98">
        <f>3-(ISBLANK(טבלת_ציונים132[[#This Row],[סיכום פרק מורחב
2]])+ISBLANK(טבלת_ציונים132[[#This Row],[סיכום פרק מורחב
3]]))</f>
        <v>1</v>
      </c>
      <c r="T20" s="136">
        <f t="shared" si="2"/>
        <v>0.5</v>
      </c>
      <c r="AJ20" s="106"/>
    </row>
    <row r="21" spans="1:36" ht="18" x14ac:dyDescent="0.55000000000000004">
      <c r="A21" s="140"/>
      <c r="B21" s="129" t="s">
        <v>30</v>
      </c>
      <c r="C21" s="157"/>
      <c r="D21" s="157"/>
      <c r="E21" s="158"/>
      <c r="F21" s="159"/>
      <c r="G21" s="131"/>
      <c r="H21" s="132" t="str">
        <f>IFERROR(ROUND(
C21*T21/$H$4+
D21*T21/$H$4+
E21*T21/$H$4+
F21*$M$2/טבלת_ציונים132[[#This Row],[מס'' שיעורים שנלמדו]]*$F$4/$H$4,1),"")</f>
        <v/>
      </c>
      <c r="I21" s="130"/>
      <c r="J21" s="130"/>
      <c r="K21" s="130"/>
      <c r="L21" s="133" t="str">
        <f t="shared" si="1"/>
        <v/>
      </c>
      <c r="M21" s="132" t="str">
        <f>IF(טבלת_ציונים132[[#This Row],[ציון סופי]]="","",ROUND(IF((L21+K21) &gt; 100,100,L21+K21),1))</f>
        <v/>
      </c>
      <c r="S21" s="98">
        <f>3-(ISBLANK(טבלת_ציונים132[[#This Row],[סיכום פרק מורחב
2]])+ISBLANK(טבלת_ציונים132[[#This Row],[סיכום פרק מורחב
3]]))</f>
        <v>1</v>
      </c>
      <c r="T21" s="136">
        <f t="shared" si="2"/>
        <v>0.5</v>
      </c>
      <c r="AJ21" s="106"/>
    </row>
    <row r="22" spans="1:36" ht="18" x14ac:dyDescent="0.55000000000000004">
      <c r="A22" s="140"/>
      <c r="B22" s="129" t="s">
        <v>31</v>
      </c>
      <c r="C22" s="129"/>
      <c r="D22" s="129"/>
      <c r="E22" s="130"/>
      <c r="F22" s="131"/>
      <c r="G22" s="131"/>
      <c r="H22" s="132" t="str">
        <f>IFERROR(ROUND(
C22*T22/$H$4+
D22*T22/$H$4+
E22*T22/$H$4+
F22*$M$2/טבלת_ציונים132[[#This Row],[מס'' שיעורים שנלמדו]]*$F$4/$H$4,1),"")</f>
        <v/>
      </c>
      <c r="I22" s="130"/>
      <c r="J22" s="130"/>
      <c r="K22" s="130"/>
      <c r="L22" s="133" t="str">
        <f t="shared" si="1"/>
        <v/>
      </c>
      <c r="M22" s="132" t="str">
        <f>IF(טבלת_ציונים132[[#This Row],[ציון סופי]]="","",ROUND(IF((L22+K22) &gt; 100,100,L22+K22),1))</f>
        <v/>
      </c>
      <c r="S22" s="98">
        <f>3-(ISBLANK(טבלת_ציונים132[[#This Row],[סיכום פרק מורחב
2]])+ISBLANK(טבלת_ציונים132[[#This Row],[סיכום פרק מורחב
3]]))</f>
        <v>1</v>
      </c>
      <c r="T22" s="136">
        <f t="shared" si="2"/>
        <v>0.5</v>
      </c>
      <c r="AJ22" s="106"/>
    </row>
    <row r="23" spans="1:36" ht="18" x14ac:dyDescent="0.55000000000000004">
      <c r="A23" s="140"/>
      <c r="B23" s="129" t="s">
        <v>32</v>
      </c>
      <c r="C23" s="129"/>
      <c r="D23" s="129"/>
      <c r="E23" s="130"/>
      <c r="F23" s="131"/>
      <c r="G23" s="131"/>
      <c r="H23" s="132" t="str">
        <f>IFERROR(ROUND(
C23*T23/$H$4+
D23*T23/$H$4+
E23*T23/$H$4+
F23*$M$2/טבלת_ציונים132[[#This Row],[מס'' שיעורים שנלמדו]]*$F$4/$H$4,1),"")</f>
        <v/>
      </c>
      <c r="I23" s="130"/>
      <c r="J23" s="130"/>
      <c r="K23" s="130"/>
      <c r="L23" s="133" t="str">
        <f t="shared" si="1"/>
        <v/>
      </c>
      <c r="M23" s="132" t="str">
        <f>IF(טבלת_ציונים132[[#This Row],[ציון סופי]]="","",ROUND(IF((L23+K23) &gt; 100,100,L23+K23),1))</f>
        <v/>
      </c>
      <c r="S23" s="98">
        <f>3-(ISBLANK(טבלת_ציונים132[[#This Row],[סיכום פרק מורחב
2]])+ISBLANK(טבלת_ציונים132[[#This Row],[סיכום פרק מורחב
3]]))</f>
        <v>1</v>
      </c>
      <c r="T23" s="136">
        <f t="shared" si="2"/>
        <v>0.5</v>
      </c>
      <c r="AJ23" s="106"/>
    </row>
    <row r="24" spans="1:36" ht="18" x14ac:dyDescent="0.55000000000000004">
      <c r="A24" s="140"/>
      <c r="B24" s="129" t="s">
        <v>33</v>
      </c>
      <c r="C24" s="129"/>
      <c r="D24" s="129"/>
      <c r="E24" s="130"/>
      <c r="F24" s="131"/>
      <c r="G24" s="131"/>
      <c r="H24" s="132" t="str">
        <f>IFERROR(ROUND(
C24*T24/$H$4+
D24*T24/$H$4+
E24*T24/$H$4+
F24*$M$2/טבלת_ציונים132[[#This Row],[מס'' שיעורים שנלמדו]]*$F$4/$H$4,1),"")</f>
        <v/>
      </c>
      <c r="I24" s="130"/>
      <c r="J24" s="130"/>
      <c r="K24" s="130"/>
      <c r="L24" s="133" t="str">
        <f t="shared" si="1"/>
        <v/>
      </c>
      <c r="M24" s="132" t="str">
        <f>IF(טבלת_ציונים132[[#This Row],[ציון סופי]]="","",ROUND(IF((L24+K24) &gt; 100,100,L24+K24),1))</f>
        <v/>
      </c>
      <c r="S24" s="98">
        <f>3-(ISBLANK(טבלת_ציונים132[[#This Row],[סיכום פרק מורחב
2]])+ISBLANK(טבלת_ציונים132[[#This Row],[סיכום פרק מורחב
3]]))</f>
        <v>1</v>
      </c>
      <c r="T24" s="136">
        <f t="shared" si="2"/>
        <v>0.5</v>
      </c>
      <c r="AJ24" s="106"/>
    </row>
    <row r="25" spans="1:36" ht="18" x14ac:dyDescent="0.55000000000000004">
      <c r="A25" s="140"/>
      <c r="B25" s="129" t="s">
        <v>34</v>
      </c>
      <c r="C25" s="129"/>
      <c r="D25" s="129"/>
      <c r="E25" s="130"/>
      <c r="F25" s="131"/>
      <c r="G25" s="131"/>
      <c r="H25" s="132" t="str">
        <f>IFERROR(ROUND(
C25*T25/$H$4+
D25*T25/$H$4+
E25*T25/$H$4+
F25*$M$2/טבלת_ציונים132[[#This Row],[מס'' שיעורים שנלמדו]]*$F$4/$H$4,1),"")</f>
        <v/>
      </c>
      <c r="I25" s="130"/>
      <c r="J25" s="130"/>
      <c r="K25" s="130"/>
      <c r="L25" s="133" t="str">
        <f t="shared" si="1"/>
        <v/>
      </c>
      <c r="M25" s="132" t="str">
        <f>IF(טבלת_ציונים132[[#This Row],[ציון סופי]]="","",ROUND(IF((L25+K25) &gt; 100,100,L25+K25),1))</f>
        <v/>
      </c>
      <c r="S25" s="98">
        <f>3-(ISBLANK(טבלת_ציונים132[[#This Row],[סיכום פרק מורחב
2]])+ISBLANK(טבלת_ציונים132[[#This Row],[סיכום פרק מורחב
3]]))</f>
        <v>1</v>
      </c>
      <c r="T25" s="136">
        <f t="shared" si="2"/>
        <v>0.5</v>
      </c>
      <c r="AJ25" s="106"/>
    </row>
    <row r="26" spans="1:36" ht="18" x14ac:dyDescent="0.55000000000000004">
      <c r="A26" s="140"/>
      <c r="B26" s="129" t="s">
        <v>35</v>
      </c>
      <c r="C26" s="129"/>
      <c r="D26" s="129"/>
      <c r="E26" s="130"/>
      <c r="F26" s="131"/>
      <c r="G26" s="131"/>
      <c r="H26" s="132" t="str">
        <f>IFERROR(ROUND(
C26*T26/$H$4+
D26*T26/$H$4+
E26*T26/$H$4+
F26*$M$2/טבלת_ציונים132[[#This Row],[מס'' שיעורים שנלמדו]]*$F$4/$H$4,1),"")</f>
        <v/>
      </c>
      <c r="I26" s="130"/>
      <c r="J26" s="130"/>
      <c r="K26" s="130"/>
      <c r="L26" s="133" t="str">
        <f t="shared" si="1"/>
        <v/>
      </c>
      <c r="M26" s="132" t="str">
        <f>IF(טבלת_ציונים132[[#This Row],[ציון סופי]]="","",ROUND(IF((L26+K26) &gt; 100,100,L26+K26),1))</f>
        <v/>
      </c>
      <c r="S26" s="98">
        <f>3-(ISBLANK(טבלת_ציונים132[[#This Row],[סיכום פרק מורחב
2]])+ISBLANK(טבלת_ציונים132[[#This Row],[סיכום פרק מורחב
3]]))</f>
        <v>1</v>
      </c>
      <c r="T26" s="136">
        <f t="shared" si="2"/>
        <v>0.5</v>
      </c>
      <c r="AJ26" s="106"/>
    </row>
    <row r="27" spans="1:36" ht="18" x14ac:dyDescent="0.55000000000000004">
      <c r="A27" s="140"/>
      <c r="B27" s="129" t="s">
        <v>36</v>
      </c>
      <c r="C27" s="129"/>
      <c r="D27" s="129"/>
      <c r="E27" s="130"/>
      <c r="F27" s="131"/>
      <c r="G27" s="131"/>
      <c r="H27" s="132" t="str">
        <f>IFERROR(ROUND(
C27*T27/$H$4+
D27*T27/$H$4+
E27*T27/$H$4+
F27*$M$2/טבלת_ציונים132[[#This Row],[מס'' שיעורים שנלמדו]]*$F$4/$H$4,1),"")</f>
        <v/>
      </c>
      <c r="I27" s="130"/>
      <c r="J27" s="130"/>
      <c r="K27" s="130"/>
      <c r="L27" s="133" t="str">
        <f t="shared" si="1"/>
        <v/>
      </c>
      <c r="M27" s="132" t="str">
        <f>IF(טבלת_ציונים132[[#This Row],[ציון סופי]]="","",ROUND(IF((L27+K27) &gt; 100,100,L27+K27),1))</f>
        <v/>
      </c>
      <c r="S27" s="98">
        <f>3-(ISBLANK(טבלת_ציונים132[[#This Row],[סיכום פרק מורחב
2]])+ISBLANK(טבלת_ציונים132[[#This Row],[סיכום פרק מורחב
3]]))</f>
        <v>1</v>
      </c>
      <c r="T27" s="136">
        <f t="shared" si="2"/>
        <v>0.5</v>
      </c>
      <c r="AJ27" s="106"/>
    </row>
    <row r="28" spans="1:36" ht="18" x14ac:dyDescent="0.55000000000000004">
      <c r="A28" s="140"/>
      <c r="B28" s="129" t="s">
        <v>37</v>
      </c>
      <c r="C28" s="129"/>
      <c r="D28" s="129"/>
      <c r="E28" s="130"/>
      <c r="F28" s="131"/>
      <c r="G28" s="131"/>
      <c r="H28" s="132" t="str">
        <f>IFERROR(ROUND(
C28*T28/$H$4+
D28*T28/$H$4+
E28*T28/$H$4+
F28*$M$2/טבלת_ציונים132[[#This Row],[מס'' שיעורים שנלמדו]]*$F$4/$H$4,1),"")</f>
        <v/>
      </c>
      <c r="I28" s="130"/>
      <c r="J28" s="130"/>
      <c r="K28" s="130"/>
      <c r="L28" s="133" t="str">
        <f t="shared" si="1"/>
        <v/>
      </c>
      <c r="M28" s="132" t="str">
        <f>IF(טבלת_ציונים132[[#This Row],[ציון סופי]]="","",ROUND(IF((L28+K28) &gt; 100,100,L28+K28),1))</f>
        <v/>
      </c>
      <c r="S28" s="98">
        <f>3-(ISBLANK(טבלת_ציונים132[[#This Row],[סיכום פרק מורחב
2]])+ISBLANK(טבלת_ציונים132[[#This Row],[סיכום פרק מורחב
3]]))</f>
        <v>1</v>
      </c>
      <c r="T28" s="136">
        <f t="shared" si="2"/>
        <v>0.5</v>
      </c>
      <c r="AJ28" s="106"/>
    </row>
    <row r="29" spans="1:36" ht="18" x14ac:dyDescent="0.55000000000000004">
      <c r="A29" s="140"/>
      <c r="B29" s="129" t="s">
        <v>38</v>
      </c>
      <c r="C29" s="129"/>
      <c r="D29" s="129"/>
      <c r="E29" s="130"/>
      <c r="F29" s="131"/>
      <c r="G29" s="131"/>
      <c r="H29" s="132" t="str">
        <f>IFERROR(ROUND(
C29*T29/$H$4+
D29*T29/$H$4+
E29*T29/$H$4+
F29*$M$2/טבלת_ציונים132[[#This Row],[מס'' שיעורים שנלמדו]]*$F$4/$H$4,1),"")</f>
        <v/>
      </c>
      <c r="I29" s="130"/>
      <c r="J29" s="130"/>
      <c r="K29" s="130"/>
      <c r="L29" s="133" t="str">
        <f t="shared" si="1"/>
        <v/>
      </c>
      <c r="M29" s="132" t="str">
        <f>IF(טבלת_ציונים132[[#This Row],[ציון סופי]]="","",ROUND(IF((L29+K29) &gt; 100,100,L29+K29),1))</f>
        <v/>
      </c>
      <c r="S29" s="98">
        <f>3-(ISBLANK(טבלת_ציונים132[[#This Row],[סיכום פרק מורחב
2]])+ISBLANK(טבלת_ציונים132[[#This Row],[סיכום פרק מורחב
3]]))</f>
        <v>1</v>
      </c>
      <c r="T29" s="136">
        <f t="shared" si="2"/>
        <v>0.5</v>
      </c>
      <c r="AJ29" s="106"/>
    </row>
    <row r="30" spans="1:36" ht="18" x14ac:dyDescent="0.55000000000000004">
      <c r="A30" s="140"/>
      <c r="B30" s="129" t="s">
        <v>39</v>
      </c>
      <c r="C30" s="129"/>
      <c r="D30" s="129"/>
      <c r="E30" s="130"/>
      <c r="F30" s="131"/>
      <c r="G30" s="131"/>
      <c r="H30" s="132" t="str">
        <f>IFERROR(ROUND(
C30*T30/$H$4+
D30*T30/$H$4+
E30*T30/$H$4+
F30*$M$2/טבלת_ציונים132[[#This Row],[מס'' שיעורים שנלמדו]]*$F$4/$H$4,1),"")</f>
        <v/>
      </c>
      <c r="I30" s="130"/>
      <c r="J30" s="130"/>
      <c r="K30" s="130"/>
      <c r="L30" s="133" t="str">
        <f t="shared" si="1"/>
        <v/>
      </c>
      <c r="M30" s="132" t="str">
        <f>IF(טבלת_ציונים132[[#This Row],[ציון סופי]]="","",ROUND(IF((L30+K30) &gt; 100,100,L30+K30),1))</f>
        <v/>
      </c>
      <c r="S30" s="98">
        <f>3-(ISBLANK(טבלת_ציונים132[[#This Row],[סיכום פרק מורחב
2]])+ISBLANK(טבלת_ציונים132[[#This Row],[סיכום פרק מורחב
3]]))</f>
        <v>1</v>
      </c>
      <c r="T30" s="136">
        <f t="shared" si="2"/>
        <v>0.5</v>
      </c>
      <c r="AJ30" s="106"/>
    </row>
    <row r="31" spans="1:36" ht="18" x14ac:dyDescent="0.55000000000000004">
      <c r="A31" s="140"/>
      <c r="B31" s="129" t="s">
        <v>40</v>
      </c>
      <c r="C31" s="129"/>
      <c r="D31" s="129"/>
      <c r="E31" s="130"/>
      <c r="F31" s="131"/>
      <c r="G31" s="131"/>
      <c r="H31" s="132" t="str">
        <f>IFERROR(ROUND(
C31*T31/$H$4+
D31*T31/$H$4+
E31*T31/$H$4+
F31*$M$2/טבלת_ציונים132[[#This Row],[מס'' שיעורים שנלמדו]]*$F$4/$H$4,1),"")</f>
        <v/>
      </c>
      <c r="I31" s="130"/>
      <c r="J31" s="130"/>
      <c r="K31" s="130"/>
      <c r="L31" s="133" t="str">
        <f t="shared" si="1"/>
        <v/>
      </c>
      <c r="M31" s="132" t="str">
        <f>IF(טבלת_ציונים132[[#This Row],[ציון סופי]]="","",ROUND(IF((L31+K31) &gt; 100,100,L31+K31),1))</f>
        <v/>
      </c>
      <c r="S31" s="98">
        <f>3-(ISBLANK(טבלת_ציונים132[[#This Row],[סיכום פרק מורחב
2]])+ISBLANK(טבלת_ציונים132[[#This Row],[סיכום פרק מורחב
3]]))</f>
        <v>1</v>
      </c>
      <c r="T31" s="136">
        <f t="shared" si="2"/>
        <v>0.5</v>
      </c>
      <c r="AJ31" s="106"/>
    </row>
    <row r="32" spans="1:36" ht="18" x14ac:dyDescent="0.55000000000000004">
      <c r="A32" s="140"/>
      <c r="B32" s="129" t="s">
        <v>41</v>
      </c>
      <c r="C32" s="129"/>
      <c r="D32" s="129"/>
      <c r="E32" s="130"/>
      <c r="F32" s="131"/>
      <c r="G32" s="131"/>
      <c r="H32" s="132" t="str">
        <f>IFERROR(ROUND(
C32*T32/$H$4+
D32*T32/$H$4+
E32*T32/$H$4+
F32*$M$2/טבלת_ציונים132[[#This Row],[מס'' שיעורים שנלמדו]]*$F$4/$H$4,1),"")</f>
        <v/>
      </c>
      <c r="I32" s="130"/>
      <c r="J32" s="130"/>
      <c r="K32" s="130"/>
      <c r="L32" s="133" t="str">
        <f t="shared" si="1"/>
        <v/>
      </c>
      <c r="M32" s="132" t="str">
        <f>IF(טבלת_ציונים132[[#This Row],[ציון סופי]]="","",ROUND(IF((L32+K32) &gt; 100,100,L32+K32),1))</f>
        <v/>
      </c>
      <c r="S32" s="98">
        <f>3-(ISBLANK(טבלת_ציונים132[[#This Row],[סיכום פרק מורחב
2]])+ISBLANK(טבלת_ציונים132[[#This Row],[סיכום פרק מורחב
3]]))</f>
        <v>1</v>
      </c>
      <c r="T32" s="136">
        <f t="shared" si="2"/>
        <v>0.5</v>
      </c>
      <c r="AJ32" s="106"/>
    </row>
    <row r="33" spans="1:36" ht="18" x14ac:dyDescent="0.55000000000000004">
      <c r="A33" s="140"/>
      <c r="B33" s="129" t="s">
        <v>42</v>
      </c>
      <c r="C33" s="129"/>
      <c r="D33" s="129"/>
      <c r="E33" s="130"/>
      <c r="F33" s="131"/>
      <c r="G33" s="131"/>
      <c r="H33" s="132" t="str">
        <f>IFERROR(ROUND(
C33*T33/$H$4+
D33*T33/$H$4+
E33*T33/$H$4+
F33*$M$2/טבלת_ציונים132[[#This Row],[מס'' שיעורים שנלמדו]]*$F$4/$H$4,1),"")</f>
        <v/>
      </c>
      <c r="I33" s="130"/>
      <c r="J33" s="130"/>
      <c r="K33" s="130"/>
      <c r="L33" s="133" t="str">
        <f t="shared" si="1"/>
        <v/>
      </c>
      <c r="M33" s="132" t="str">
        <f>IF(טבלת_ציונים132[[#This Row],[ציון סופי]]="","",ROUND(IF((L33+K33) &gt; 100,100,L33+K33),1))</f>
        <v/>
      </c>
      <c r="S33" s="98">
        <f>3-(ISBLANK(טבלת_ציונים132[[#This Row],[סיכום פרק מורחב
2]])+ISBLANK(טבלת_ציונים132[[#This Row],[סיכום פרק מורחב
3]]))</f>
        <v>1</v>
      </c>
      <c r="T33" s="136">
        <f t="shared" si="2"/>
        <v>0.5</v>
      </c>
      <c r="AJ33" s="106"/>
    </row>
    <row r="34" spans="1:36" ht="18" x14ac:dyDescent="0.55000000000000004">
      <c r="A34" s="140"/>
      <c r="B34" s="129" t="s">
        <v>43</v>
      </c>
      <c r="C34" s="129"/>
      <c r="D34" s="129"/>
      <c r="E34" s="130"/>
      <c r="F34" s="131"/>
      <c r="G34" s="131"/>
      <c r="H34" s="132" t="str">
        <f>IFERROR(ROUND(
C34*T34/$H$4+
D34*T34/$H$4+
E34*T34/$H$4+
F34*$M$2/טבלת_ציונים132[[#This Row],[מס'' שיעורים שנלמדו]]*$F$4/$H$4,1),"")</f>
        <v/>
      </c>
      <c r="I34" s="130"/>
      <c r="J34" s="130"/>
      <c r="K34" s="130"/>
      <c r="L34" s="133" t="str">
        <f t="shared" si="1"/>
        <v/>
      </c>
      <c r="M34" s="132" t="str">
        <f>IF(טבלת_ציונים132[[#This Row],[ציון סופי]]="","",ROUND(IF((L34+K34) &gt; 100,100,L34+K34),1))</f>
        <v/>
      </c>
      <c r="S34" s="98">
        <f>3-(ISBLANK(טבלת_ציונים132[[#This Row],[סיכום פרק מורחב
2]])+ISBLANK(טבלת_ציונים132[[#This Row],[סיכום פרק מורחב
3]]))</f>
        <v>1</v>
      </c>
      <c r="T34" s="136">
        <f t="shared" si="2"/>
        <v>0.5</v>
      </c>
      <c r="AJ34" s="106"/>
    </row>
    <row r="35" spans="1:36" ht="18" x14ac:dyDescent="0.55000000000000004">
      <c r="A35" s="140"/>
      <c r="B35" s="129" t="s">
        <v>44</v>
      </c>
      <c r="C35" s="129"/>
      <c r="D35" s="129"/>
      <c r="E35" s="130"/>
      <c r="F35" s="131"/>
      <c r="G35" s="131"/>
      <c r="H35" s="132" t="str">
        <f>IFERROR(ROUND(
C35*T35/$H$4+
D35*T35/$H$4+
E35*T35/$H$4+
F35*$M$2/טבלת_ציונים132[[#This Row],[מס'' שיעורים שנלמדו]]*$F$4/$H$4,1),"")</f>
        <v/>
      </c>
      <c r="I35" s="130"/>
      <c r="J35" s="130"/>
      <c r="K35" s="130"/>
      <c r="L35" s="133" t="str">
        <f t="shared" si="1"/>
        <v/>
      </c>
      <c r="M35" s="132" t="str">
        <f>IF(טבלת_ציונים132[[#This Row],[ציון סופי]]="","",ROUND(IF((L35+K35) &gt; 100,100,L35+K35),1))</f>
        <v/>
      </c>
      <c r="S35" s="98">
        <f>3-(ISBLANK(טבלת_ציונים132[[#This Row],[סיכום פרק מורחב
2]])+ISBLANK(טבלת_ציונים132[[#This Row],[סיכום פרק מורחב
3]]))</f>
        <v>1</v>
      </c>
      <c r="T35" s="136">
        <f t="shared" si="2"/>
        <v>0.5</v>
      </c>
      <c r="AJ35" s="106"/>
    </row>
    <row r="36" spans="1:36" ht="18" x14ac:dyDescent="0.55000000000000004">
      <c r="A36" s="140"/>
      <c r="B36" s="129" t="s">
        <v>45</v>
      </c>
      <c r="C36" s="129"/>
      <c r="D36" s="129"/>
      <c r="E36" s="130"/>
      <c r="F36" s="131"/>
      <c r="G36" s="131"/>
      <c r="H36" s="132" t="str">
        <f>IFERROR(ROUND(
C36*T36/$H$4+
D36*T36/$H$4+
E36*T36/$H$4+
F36*$M$2/טבלת_ציונים132[[#This Row],[מס'' שיעורים שנלמדו]]*$F$4/$H$4,1),"")</f>
        <v/>
      </c>
      <c r="I36" s="130"/>
      <c r="J36" s="130"/>
      <c r="K36" s="130"/>
      <c r="L36" s="133" t="str">
        <f t="shared" si="1"/>
        <v/>
      </c>
      <c r="M36" s="132" t="str">
        <f>IF(טבלת_ציונים132[[#This Row],[ציון סופי]]="","",ROUND(IF((L36+K36) &gt; 100,100,L36+K36),1))</f>
        <v/>
      </c>
      <c r="S36" s="98">
        <f>3-(ISBLANK(טבלת_ציונים132[[#This Row],[סיכום פרק מורחב
2]])+ISBLANK(טבלת_ציונים132[[#This Row],[סיכום פרק מורחב
3]]))</f>
        <v>1</v>
      </c>
      <c r="T36" s="136">
        <f t="shared" si="2"/>
        <v>0.5</v>
      </c>
      <c r="AJ36" s="106"/>
    </row>
    <row r="37" spans="1:36" ht="18" x14ac:dyDescent="0.55000000000000004">
      <c r="A37" s="140"/>
      <c r="B37" s="129" t="s">
        <v>46</v>
      </c>
      <c r="C37" s="129"/>
      <c r="D37" s="129"/>
      <c r="E37" s="130"/>
      <c r="F37" s="131"/>
      <c r="G37" s="131"/>
      <c r="H37" s="132" t="str">
        <f>IFERROR(ROUND(
C37*T37/$H$4+
D37*T37/$H$4+
E37*T37/$H$4+
F37*$M$2/טבלת_ציונים132[[#This Row],[מס'' שיעורים שנלמדו]]*$F$4/$H$4,1),"")</f>
        <v/>
      </c>
      <c r="I37" s="130"/>
      <c r="J37" s="130"/>
      <c r="K37" s="130"/>
      <c r="L37" s="133" t="str">
        <f t="shared" si="1"/>
        <v/>
      </c>
      <c r="M37" s="132" t="str">
        <f>IF(טבלת_ציונים132[[#This Row],[ציון סופי]]="","",ROUND(IF((L37+K37) &gt; 100,100,L37+K37),1))</f>
        <v/>
      </c>
      <c r="S37" s="98">
        <f>3-(ISBLANK(טבלת_ציונים132[[#This Row],[סיכום פרק מורחב
2]])+ISBLANK(טבלת_ציונים132[[#This Row],[סיכום פרק מורחב
3]]))</f>
        <v>1</v>
      </c>
      <c r="T37" s="136">
        <f t="shared" si="2"/>
        <v>0.5</v>
      </c>
      <c r="AJ37" s="106"/>
    </row>
    <row r="38" spans="1:36" ht="18" x14ac:dyDescent="0.55000000000000004">
      <c r="A38" s="140"/>
      <c r="B38" s="129" t="s">
        <v>47</v>
      </c>
      <c r="C38" s="129"/>
      <c r="D38" s="129"/>
      <c r="E38" s="130"/>
      <c r="F38" s="131"/>
      <c r="G38" s="131"/>
      <c r="H38" s="132" t="str">
        <f>IFERROR(ROUND(
C38*T38/$H$4+
D38*T38/$H$4+
E38*T38/$H$4+
F38*$M$2/טבלת_ציונים132[[#This Row],[מס'' שיעורים שנלמדו]]*$F$4/$H$4,1),"")</f>
        <v/>
      </c>
      <c r="I38" s="130"/>
      <c r="J38" s="130"/>
      <c r="K38" s="130"/>
      <c r="L38" s="133" t="str">
        <f t="shared" ref="L38:L65" si="3">IF(ROUND(($C$4*C38)+($D$4*D38)+($E$4*E38)+($I$4*I38)+($J$4*J38),1)=0, "",ROUND(($C$4*C38)+($D$4*D38)+($E$4*E38)+($I$4*I38)+($J$4*J38),1))</f>
        <v/>
      </c>
      <c r="M38" s="132" t="str">
        <f>IF(טבלת_ציונים132[[#This Row],[ציון סופי]]="","",ROUND(IF((L38+K38) &gt; 100,100,L38+K38),1))</f>
        <v/>
      </c>
      <c r="S38" s="98">
        <f>3-(ISBLANK(טבלת_ציונים132[[#This Row],[סיכום פרק מורחב
2]])+ISBLANK(טבלת_ציונים132[[#This Row],[סיכום פרק מורחב
3]]))</f>
        <v>1</v>
      </c>
      <c r="T38" s="136">
        <f t="shared" si="2"/>
        <v>0.5</v>
      </c>
      <c r="AJ38" s="106"/>
    </row>
    <row r="39" spans="1:36" ht="18" x14ac:dyDescent="0.55000000000000004">
      <c r="A39" s="140"/>
      <c r="B39" s="129" t="s">
        <v>48</v>
      </c>
      <c r="C39" s="129"/>
      <c r="D39" s="129"/>
      <c r="E39" s="130"/>
      <c r="F39" s="131"/>
      <c r="G39" s="131"/>
      <c r="H39" s="132" t="str">
        <f>IFERROR(ROUND(
C39*T39/$H$4+
D39*T39/$H$4+
E39*T39/$H$4+
F39*$M$2/טבלת_ציונים132[[#This Row],[מס'' שיעורים שנלמדו]]*$F$4/$H$4,1),"")</f>
        <v/>
      </c>
      <c r="I39" s="130"/>
      <c r="J39" s="130"/>
      <c r="K39" s="130"/>
      <c r="L39" s="133" t="str">
        <f t="shared" si="3"/>
        <v/>
      </c>
      <c r="M39" s="132" t="str">
        <f>IF(טבלת_ציונים132[[#This Row],[ציון סופי]]="","",ROUND(IF((L39+K39) &gt; 100,100,L39+K39),1))</f>
        <v/>
      </c>
      <c r="S39" s="98">
        <f>3-(ISBLANK(טבלת_ציונים132[[#This Row],[סיכום פרק מורחב
2]])+ISBLANK(טבלת_ציונים132[[#This Row],[סיכום פרק מורחב
3]]))</f>
        <v>1</v>
      </c>
      <c r="T39" s="136">
        <f t="shared" si="2"/>
        <v>0.5</v>
      </c>
      <c r="AJ39" s="106"/>
    </row>
    <row r="40" spans="1:36" ht="18" x14ac:dyDescent="0.55000000000000004">
      <c r="A40" s="140"/>
      <c r="B40" s="129" t="s">
        <v>49</v>
      </c>
      <c r="C40" s="129"/>
      <c r="D40" s="129"/>
      <c r="E40" s="130"/>
      <c r="F40" s="131"/>
      <c r="G40" s="131"/>
      <c r="H40" s="132" t="str">
        <f>IFERROR(ROUND(
C40*T40/$H$4+
D40*T40/$H$4+
E40*T40/$H$4+
F40*$M$2/טבלת_ציונים132[[#This Row],[מס'' שיעורים שנלמדו]]*$F$4/$H$4,1),"")</f>
        <v/>
      </c>
      <c r="I40" s="130"/>
      <c r="J40" s="130"/>
      <c r="K40" s="130"/>
      <c r="L40" s="133" t="str">
        <f t="shared" si="3"/>
        <v/>
      </c>
      <c r="M40" s="132" t="str">
        <f>IF(טבלת_ציונים132[[#This Row],[ציון סופי]]="","",ROUND(IF((L40+K40) &gt; 100,100,L40+K40),1))</f>
        <v/>
      </c>
      <c r="S40" s="98">
        <f>3-(ISBLANK(טבלת_ציונים132[[#This Row],[סיכום פרק מורחב
2]])+ISBLANK(טבלת_ציונים132[[#This Row],[סיכום פרק מורחב
3]]))</f>
        <v>1</v>
      </c>
      <c r="T40" s="136">
        <f t="shared" si="2"/>
        <v>0.5</v>
      </c>
      <c r="AJ40" s="106"/>
    </row>
    <row r="41" spans="1:36" ht="18" x14ac:dyDescent="0.55000000000000004">
      <c r="A41" s="140"/>
      <c r="B41" s="129" t="s">
        <v>50</v>
      </c>
      <c r="C41" s="129"/>
      <c r="D41" s="129"/>
      <c r="E41" s="130"/>
      <c r="F41" s="131"/>
      <c r="G41" s="131"/>
      <c r="H41" s="132" t="str">
        <f>IFERROR(ROUND(
C41*T41/$H$4+
D41*T41/$H$4+
E41*T41/$H$4+
F41*$M$2/טבלת_ציונים132[[#This Row],[מס'' שיעורים שנלמדו]]*$F$4/$H$4,1),"")</f>
        <v/>
      </c>
      <c r="I41" s="130"/>
      <c r="J41" s="130"/>
      <c r="K41" s="130"/>
      <c r="L41" s="133" t="str">
        <f t="shared" si="3"/>
        <v/>
      </c>
      <c r="M41" s="132" t="str">
        <f>IF(טבלת_ציונים132[[#This Row],[ציון סופי]]="","",ROUND(IF((L41+K41) &gt; 100,100,L41+K41),1))</f>
        <v/>
      </c>
      <c r="S41" s="98">
        <f>3-(ISBLANK(טבלת_ציונים132[[#This Row],[סיכום פרק מורחב
2]])+ISBLANK(טבלת_ציונים132[[#This Row],[סיכום פרק מורחב
3]]))</f>
        <v>1</v>
      </c>
      <c r="T41" s="136">
        <f t="shared" si="2"/>
        <v>0.5</v>
      </c>
      <c r="AJ41" s="106"/>
    </row>
    <row r="42" spans="1:36" ht="18" x14ac:dyDescent="0.55000000000000004">
      <c r="A42" s="140"/>
      <c r="B42" s="129" t="s">
        <v>51</v>
      </c>
      <c r="C42" s="129"/>
      <c r="D42" s="129"/>
      <c r="E42" s="130"/>
      <c r="F42" s="131"/>
      <c r="G42" s="131"/>
      <c r="H42" s="132" t="str">
        <f>IFERROR(ROUND(
C42*T42/$H$4+
D42*T42/$H$4+
E42*T42/$H$4+
F42*$M$2/טבלת_ציונים132[[#This Row],[מס'' שיעורים שנלמדו]]*$F$4/$H$4,1),"")</f>
        <v/>
      </c>
      <c r="I42" s="130"/>
      <c r="J42" s="130"/>
      <c r="K42" s="130"/>
      <c r="L42" s="133" t="str">
        <f t="shared" si="3"/>
        <v/>
      </c>
      <c r="M42" s="132" t="str">
        <f>IF(טבלת_ציונים132[[#This Row],[ציון סופי]]="","",ROUND(IF((L42+K42) &gt; 100,100,L42+K42),1))</f>
        <v/>
      </c>
      <c r="S42" s="98">
        <f>3-(ISBLANK(טבלת_ציונים132[[#This Row],[סיכום פרק מורחב
2]])+ISBLANK(טבלת_ציונים132[[#This Row],[סיכום פרק מורחב
3]]))</f>
        <v>1</v>
      </c>
      <c r="T42" s="136">
        <f t="shared" si="2"/>
        <v>0.5</v>
      </c>
      <c r="AJ42" s="106"/>
    </row>
    <row r="43" spans="1:36" ht="18" x14ac:dyDescent="0.55000000000000004">
      <c r="A43" s="140"/>
      <c r="B43" s="129" t="s">
        <v>52</v>
      </c>
      <c r="C43" s="129"/>
      <c r="D43" s="129"/>
      <c r="E43" s="130"/>
      <c r="F43" s="131"/>
      <c r="G43" s="131"/>
      <c r="H43" s="132" t="str">
        <f>IFERROR(ROUND(
C43*T43/$H$4+
D43*T43/$H$4+
E43*T43/$H$4+
F43*$M$2/טבלת_ציונים132[[#This Row],[מס'' שיעורים שנלמדו]]*$F$4/$H$4,1),"")</f>
        <v/>
      </c>
      <c r="I43" s="130"/>
      <c r="J43" s="130"/>
      <c r="K43" s="130"/>
      <c r="L43" s="133" t="str">
        <f t="shared" si="3"/>
        <v/>
      </c>
      <c r="M43" s="132" t="str">
        <f>IF(טבלת_ציונים132[[#This Row],[ציון סופי]]="","",ROUND(IF((L43+K43) &gt; 100,100,L43+K43),1))</f>
        <v/>
      </c>
      <c r="S43" s="98">
        <f>3-(ISBLANK(טבלת_ציונים132[[#This Row],[סיכום פרק מורחב
2]])+ISBLANK(טבלת_ציונים132[[#This Row],[סיכום פרק מורחב
3]]))</f>
        <v>1</v>
      </c>
      <c r="T43" s="136">
        <f t="shared" si="2"/>
        <v>0.5</v>
      </c>
      <c r="AJ43" s="106"/>
    </row>
    <row r="44" spans="1:36" ht="18" x14ac:dyDescent="0.55000000000000004">
      <c r="A44" s="140"/>
      <c r="B44" s="129" t="s">
        <v>53</v>
      </c>
      <c r="C44" s="129"/>
      <c r="D44" s="129"/>
      <c r="E44" s="130"/>
      <c r="F44" s="131"/>
      <c r="G44" s="131"/>
      <c r="H44" s="132" t="str">
        <f>IFERROR(ROUND(
C44*T44/$H$4+
D44*T44/$H$4+
E44*T44/$H$4+
F44*$M$2/טבלת_ציונים132[[#This Row],[מס'' שיעורים שנלמדו]]*$F$4/$H$4,1),"")</f>
        <v/>
      </c>
      <c r="I44" s="130"/>
      <c r="J44" s="130"/>
      <c r="K44" s="130"/>
      <c r="L44" s="133" t="str">
        <f t="shared" si="3"/>
        <v/>
      </c>
      <c r="M44" s="132" t="str">
        <f>IF(טבלת_ציונים132[[#This Row],[ציון סופי]]="","",ROUND(IF((L44+K44) &gt; 100,100,L44+K44),1))</f>
        <v/>
      </c>
      <c r="S44" s="98">
        <f>3-(ISBLANK(טבלת_ציונים132[[#This Row],[סיכום פרק מורחב
2]])+ISBLANK(טבלת_ציונים132[[#This Row],[סיכום פרק מורחב
3]]))</f>
        <v>1</v>
      </c>
      <c r="T44" s="136">
        <f t="shared" si="2"/>
        <v>0.5</v>
      </c>
      <c r="AJ44" s="106"/>
    </row>
    <row r="45" spans="1:36" ht="18" x14ac:dyDescent="0.55000000000000004">
      <c r="A45" s="140"/>
      <c r="B45" s="129" t="s">
        <v>54</v>
      </c>
      <c r="C45" s="129"/>
      <c r="D45" s="129"/>
      <c r="E45" s="130"/>
      <c r="F45" s="131"/>
      <c r="G45" s="131"/>
      <c r="H45" s="132" t="str">
        <f>IFERROR(ROUND(
C45*T45/$H$4+
D45*T45/$H$4+
E45*T45/$H$4+
F45*$M$2/טבלת_ציונים132[[#This Row],[מס'' שיעורים שנלמדו]]*$F$4/$H$4,1),"")</f>
        <v/>
      </c>
      <c r="I45" s="130"/>
      <c r="J45" s="130"/>
      <c r="K45" s="130"/>
      <c r="L45" s="133" t="str">
        <f t="shared" si="3"/>
        <v/>
      </c>
      <c r="M45" s="132" t="str">
        <f>IF(טבלת_ציונים132[[#This Row],[ציון סופי]]="","",ROUND(IF((L45+K45) &gt; 100,100,L45+K45),1))</f>
        <v/>
      </c>
      <c r="S45" s="98">
        <f>3-(ISBLANK(טבלת_ציונים132[[#This Row],[סיכום פרק מורחב
2]])+ISBLANK(טבלת_ציונים132[[#This Row],[סיכום פרק מורחב
3]]))</f>
        <v>1</v>
      </c>
      <c r="T45" s="136">
        <f t="shared" si="2"/>
        <v>0.5</v>
      </c>
      <c r="AJ45" s="106"/>
    </row>
    <row r="46" spans="1:36" ht="18" x14ac:dyDescent="0.55000000000000004">
      <c r="A46" s="140"/>
      <c r="B46" s="129" t="s">
        <v>55</v>
      </c>
      <c r="C46" s="129"/>
      <c r="D46" s="129"/>
      <c r="E46" s="130"/>
      <c r="F46" s="131"/>
      <c r="G46" s="131"/>
      <c r="H46" s="132" t="str">
        <f>IFERROR(ROUND(
C46*T46/$H$4+
D46*T46/$H$4+
E46*T46/$H$4+
F46*$M$2/טבלת_ציונים132[[#This Row],[מס'' שיעורים שנלמדו]]*$F$4/$H$4,1),"")</f>
        <v/>
      </c>
      <c r="I46" s="130"/>
      <c r="J46" s="130"/>
      <c r="K46" s="130"/>
      <c r="L46" s="133" t="str">
        <f t="shared" si="3"/>
        <v/>
      </c>
      <c r="M46" s="132" t="str">
        <f>IF(טבלת_ציונים132[[#This Row],[ציון סופי]]="","",ROUND(IF((L46+K46) &gt; 100,100,L46+K46),1))</f>
        <v/>
      </c>
      <c r="S46" s="98">
        <f>3-(ISBLANK(טבלת_ציונים132[[#This Row],[סיכום פרק מורחב
2]])+ISBLANK(טבלת_ציונים132[[#This Row],[סיכום פרק מורחב
3]]))</f>
        <v>1</v>
      </c>
      <c r="T46" s="136">
        <f t="shared" si="2"/>
        <v>0.5</v>
      </c>
      <c r="AJ46" s="106"/>
    </row>
    <row r="47" spans="1:36" ht="18" x14ac:dyDescent="0.55000000000000004">
      <c r="A47" s="140"/>
      <c r="B47" s="129" t="s">
        <v>56</v>
      </c>
      <c r="C47" s="129"/>
      <c r="D47" s="129"/>
      <c r="E47" s="130"/>
      <c r="F47" s="131"/>
      <c r="G47" s="131"/>
      <c r="H47" s="132" t="str">
        <f>IFERROR(ROUND(
C47*T47/$H$4+
D47*T47/$H$4+
E47*T47/$H$4+
F47*$M$2/טבלת_ציונים132[[#This Row],[מס'' שיעורים שנלמדו]]*$F$4/$H$4,1),"")</f>
        <v/>
      </c>
      <c r="I47" s="130"/>
      <c r="J47" s="130"/>
      <c r="K47" s="130"/>
      <c r="L47" s="133" t="str">
        <f t="shared" si="3"/>
        <v/>
      </c>
      <c r="M47" s="132" t="str">
        <f>IF(טבלת_ציונים132[[#This Row],[ציון סופי]]="","",ROUND(IF((L47+K47) &gt; 100,100,L47+K47),1))</f>
        <v/>
      </c>
      <c r="S47" s="98">
        <f>3-(ISBLANK(טבלת_ציונים132[[#This Row],[סיכום פרק מורחב
2]])+ISBLANK(טבלת_ציונים132[[#This Row],[סיכום פרק מורחב
3]]))</f>
        <v>1</v>
      </c>
      <c r="T47" s="136">
        <f t="shared" si="2"/>
        <v>0.5</v>
      </c>
      <c r="AJ47" s="106"/>
    </row>
    <row r="48" spans="1:36" ht="18" x14ac:dyDescent="0.55000000000000004">
      <c r="A48" s="140"/>
      <c r="B48" s="129" t="s">
        <v>57</v>
      </c>
      <c r="C48" s="129"/>
      <c r="D48" s="129"/>
      <c r="E48" s="130"/>
      <c r="F48" s="131"/>
      <c r="G48" s="131"/>
      <c r="H48" s="132" t="str">
        <f>IFERROR(ROUND(
C48*T48/$H$4+
D48*T48/$H$4+
E48*T48/$H$4+
F48*$M$2/טבלת_ציונים132[[#This Row],[מס'' שיעורים שנלמדו]]*$F$4/$H$4,1),"")</f>
        <v/>
      </c>
      <c r="I48" s="130"/>
      <c r="J48" s="130"/>
      <c r="K48" s="130"/>
      <c r="L48" s="133" t="str">
        <f t="shared" si="3"/>
        <v/>
      </c>
      <c r="M48" s="132" t="str">
        <f>IF(טבלת_ציונים132[[#This Row],[ציון סופי]]="","",ROUND(IF((L48+K48) &gt; 100,100,L48+K48),1))</f>
        <v/>
      </c>
      <c r="S48" s="98">
        <f>3-(ISBLANK(טבלת_ציונים132[[#This Row],[סיכום פרק מורחב
2]])+ISBLANK(טבלת_ציונים132[[#This Row],[סיכום פרק מורחב
3]]))</f>
        <v>1</v>
      </c>
      <c r="T48" s="136">
        <f t="shared" si="2"/>
        <v>0.5</v>
      </c>
      <c r="AJ48" s="106"/>
    </row>
    <row r="49" spans="1:36" ht="18" x14ac:dyDescent="0.55000000000000004">
      <c r="A49" s="140"/>
      <c r="B49" s="129" t="s">
        <v>58</v>
      </c>
      <c r="C49" s="129"/>
      <c r="D49" s="129"/>
      <c r="E49" s="130"/>
      <c r="F49" s="131"/>
      <c r="G49" s="131"/>
      <c r="H49" s="132" t="str">
        <f>IFERROR(ROUND(
C49*T49/$H$4+
D49*T49/$H$4+
E49*T49/$H$4+
F49*$M$2/טבלת_ציונים132[[#This Row],[מס'' שיעורים שנלמדו]]*$F$4/$H$4,1),"")</f>
        <v/>
      </c>
      <c r="I49" s="130"/>
      <c r="J49" s="130"/>
      <c r="K49" s="130"/>
      <c r="L49" s="133" t="str">
        <f t="shared" si="3"/>
        <v/>
      </c>
      <c r="M49" s="132" t="str">
        <f>IF(טבלת_ציונים132[[#This Row],[ציון סופי]]="","",ROUND(IF((L49+K49) &gt; 100,100,L49+K49),1))</f>
        <v/>
      </c>
      <c r="S49" s="98">
        <f>3-(ISBLANK(טבלת_ציונים132[[#This Row],[סיכום פרק מורחב
2]])+ISBLANK(טבלת_ציונים132[[#This Row],[סיכום פרק מורחב
3]]))</f>
        <v>1</v>
      </c>
      <c r="T49" s="136">
        <f t="shared" si="2"/>
        <v>0.5</v>
      </c>
      <c r="AJ49" s="106"/>
    </row>
    <row r="50" spans="1:36" ht="18" x14ac:dyDescent="0.55000000000000004">
      <c r="A50" s="140"/>
      <c r="B50" s="129" t="s">
        <v>59</v>
      </c>
      <c r="C50" s="129"/>
      <c r="D50" s="129"/>
      <c r="E50" s="130"/>
      <c r="F50" s="131"/>
      <c r="G50" s="131"/>
      <c r="H50" s="132" t="str">
        <f>IFERROR(ROUND(
C50*T50/$H$4+
D50*T50/$H$4+
E50*T50/$H$4+
F50*$M$2/טבלת_ציונים132[[#This Row],[מס'' שיעורים שנלמדו]]*$F$4/$H$4,1),"")</f>
        <v/>
      </c>
      <c r="I50" s="130"/>
      <c r="J50" s="130"/>
      <c r="K50" s="130"/>
      <c r="L50" s="133" t="str">
        <f t="shared" si="3"/>
        <v/>
      </c>
      <c r="M50" s="132" t="str">
        <f>IF(טבלת_ציונים132[[#This Row],[ציון סופי]]="","",ROUND(IF((L50+K50) &gt; 100,100,L50+K50),1))</f>
        <v/>
      </c>
      <c r="S50" s="98">
        <f>3-(ISBLANK(טבלת_ציונים132[[#This Row],[סיכום פרק מורחב
2]])+ISBLANK(טבלת_ציונים132[[#This Row],[סיכום פרק מורחב
3]]))</f>
        <v>1</v>
      </c>
      <c r="T50" s="136">
        <f t="shared" si="2"/>
        <v>0.5</v>
      </c>
      <c r="AJ50" s="106"/>
    </row>
    <row r="51" spans="1:36" ht="18" x14ac:dyDescent="0.55000000000000004">
      <c r="A51" s="140"/>
      <c r="B51" s="129" t="s">
        <v>60</v>
      </c>
      <c r="C51" s="129"/>
      <c r="D51" s="129"/>
      <c r="E51" s="130"/>
      <c r="F51" s="131"/>
      <c r="G51" s="131"/>
      <c r="H51" s="132" t="str">
        <f>IFERROR(ROUND(
C51*T51/$H$4+
D51*T51/$H$4+
E51*T51/$H$4+
F51*$M$2/טבלת_ציונים132[[#This Row],[מס'' שיעורים שנלמדו]]*$F$4/$H$4,1),"")</f>
        <v/>
      </c>
      <c r="I51" s="130"/>
      <c r="J51" s="130"/>
      <c r="K51" s="130"/>
      <c r="L51" s="133" t="str">
        <f t="shared" si="3"/>
        <v/>
      </c>
      <c r="M51" s="132" t="str">
        <f>IF(טבלת_ציונים132[[#This Row],[ציון סופי]]="","",ROUND(IF((L51+K51) &gt; 100,100,L51+K51),1))</f>
        <v/>
      </c>
      <c r="S51" s="98">
        <f>3-(ISBLANK(טבלת_ציונים132[[#This Row],[סיכום פרק מורחב
2]])+ISBLANK(טבלת_ציונים132[[#This Row],[סיכום פרק מורחב
3]]))</f>
        <v>1</v>
      </c>
      <c r="T51" s="136">
        <f t="shared" si="2"/>
        <v>0.5</v>
      </c>
      <c r="AJ51" s="106"/>
    </row>
    <row r="52" spans="1:36" ht="18" x14ac:dyDescent="0.55000000000000004">
      <c r="A52" s="140"/>
      <c r="B52" s="129" t="s">
        <v>61</v>
      </c>
      <c r="C52" s="129"/>
      <c r="D52" s="129"/>
      <c r="E52" s="130"/>
      <c r="F52" s="131"/>
      <c r="G52" s="131"/>
      <c r="H52" s="132" t="str">
        <f>IFERROR(ROUND(
C52*T52/$H$4+
D52*T52/$H$4+
E52*T52/$H$4+
F52*$M$2/טבלת_ציונים132[[#This Row],[מס'' שיעורים שנלמדו]]*$F$4/$H$4,1),"")</f>
        <v/>
      </c>
      <c r="I52" s="130"/>
      <c r="J52" s="130"/>
      <c r="K52" s="130"/>
      <c r="L52" s="133" t="str">
        <f t="shared" si="3"/>
        <v/>
      </c>
      <c r="M52" s="132" t="str">
        <f>IF(טבלת_ציונים132[[#This Row],[ציון סופי]]="","",ROUND(IF((L52+K52) &gt; 100,100,L52+K52),1))</f>
        <v/>
      </c>
      <c r="S52" s="98">
        <f>3-(ISBLANK(טבלת_ציונים132[[#This Row],[סיכום פרק מורחב
2]])+ISBLANK(טבלת_ציונים132[[#This Row],[סיכום פרק מורחב
3]]))</f>
        <v>1</v>
      </c>
      <c r="T52" s="136">
        <f t="shared" si="2"/>
        <v>0.5</v>
      </c>
      <c r="AJ52" s="106"/>
    </row>
    <row r="53" spans="1:36" ht="18" x14ac:dyDescent="0.55000000000000004">
      <c r="A53" s="140"/>
      <c r="B53" s="129" t="s">
        <v>62</v>
      </c>
      <c r="C53" s="129"/>
      <c r="D53" s="129"/>
      <c r="E53" s="130"/>
      <c r="F53" s="131"/>
      <c r="G53" s="131"/>
      <c r="H53" s="132" t="str">
        <f>IFERROR(ROUND(
C53*T53/$H$4+
D53*T53/$H$4+
E53*T53/$H$4+
F53*$M$2/טבלת_ציונים132[[#This Row],[מס'' שיעורים שנלמדו]]*$F$4/$H$4,1),"")</f>
        <v/>
      </c>
      <c r="I53" s="130"/>
      <c r="J53" s="130"/>
      <c r="K53" s="130"/>
      <c r="L53" s="133" t="str">
        <f t="shared" si="3"/>
        <v/>
      </c>
      <c r="M53" s="132" t="str">
        <f>IF(טבלת_ציונים132[[#This Row],[ציון סופי]]="","",ROUND(IF((L53+K53) &gt; 100,100,L53+K53),1))</f>
        <v/>
      </c>
      <c r="S53" s="98">
        <f>3-(ISBLANK(טבלת_ציונים132[[#This Row],[סיכום פרק מורחב
2]])+ISBLANK(טבלת_ציונים132[[#This Row],[סיכום פרק מורחב
3]]))</f>
        <v>1</v>
      </c>
      <c r="T53" s="136">
        <f t="shared" si="2"/>
        <v>0.5</v>
      </c>
      <c r="AJ53" s="106"/>
    </row>
    <row r="54" spans="1:36" ht="18" x14ac:dyDescent="0.55000000000000004">
      <c r="A54" s="140"/>
      <c r="B54" s="129" t="s">
        <v>63</v>
      </c>
      <c r="C54" s="129"/>
      <c r="D54" s="129"/>
      <c r="E54" s="130"/>
      <c r="F54" s="131"/>
      <c r="G54" s="131"/>
      <c r="H54" s="132" t="str">
        <f>IFERROR(ROUND(
C54*T54/$H$4+
D54*T54/$H$4+
E54*T54/$H$4+
F54*$M$2/טבלת_ציונים132[[#This Row],[מס'' שיעורים שנלמדו]]*$F$4/$H$4,1),"")</f>
        <v/>
      </c>
      <c r="I54" s="130"/>
      <c r="J54" s="130"/>
      <c r="K54" s="130"/>
      <c r="L54" s="133" t="str">
        <f t="shared" si="3"/>
        <v/>
      </c>
      <c r="M54" s="132" t="str">
        <f>IF(טבלת_ציונים132[[#This Row],[ציון סופי]]="","",ROUND(IF((L54+K54) &gt; 100,100,L54+K54),1))</f>
        <v/>
      </c>
      <c r="S54" s="98">
        <f>3-(ISBLANK(טבלת_ציונים132[[#This Row],[סיכום פרק מורחב
2]])+ISBLANK(טבלת_ציונים132[[#This Row],[סיכום פרק מורחב
3]]))</f>
        <v>1</v>
      </c>
      <c r="T54" s="136">
        <f t="shared" si="2"/>
        <v>0.5</v>
      </c>
      <c r="AJ54" s="106"/>
    </row>
    <row r="55" spans="1:36" ht="18" x14ac:dyDescent="0.55000000000000004">
      <c r="A55" s="140"/>
      <c r="B55" s="129" t="s">
        <v>64</v>
      </c>
      <c r="C55" s="129"/>
      <c r="D55" s="129"/>
      <c r="E55" s="130"/>
      <c r="F55" s="131"/>
      <c r="G55" s="131"/>
      <c r="H55" s="132" t="str">
        <f>IFERROR(ROUND(
C55*T55/$H$4+
D55*T55/$H$4+
E55*T55/$H$4+
F55*$M$2/טבלת_ציונים132[[#This Row],[מס'' שיעורים שנלמדו]]*$F$4/$H$4,1),"")</f>
        <v/>
      </c>
      <c r="I55" s="130"/>
      <c r="J55" s="130"/>
      <c r="K55" s="130"/>
      <c r="L55" s="133" t="str">
        <f t="shared" si="3"/>
        <v/>
      </c>
      <c r="M55" s="132" t="str">
        <f>IF(טבלת_ציונים132[[#This Row],[ציון סופי]]="","",ROUND(IF((L55+K55) &gt; 100,100,L55+K55),1))</f>
        <v/>
      </c>
      <c r="S55" s="98">
        <f>3-(ISBLANK(טבלת_ציונים132[[#This Row],[סיכום פרק מורחב
2]])+ISBLANK(טבלת_ציונים132[[#This Row],[סיכום פרק מורחב
3]]))</f>
        <v>1</v>
      </c>
      <c r="T55" s="136">
        <f t="shared" si="2"/>
        <v>0.5</v>
      </c>
      <c r="AJ55" s="106"/>
    </row>
    <row r="56" spans="1:36" ht="18" x14ac:dyDescent="0.55000000000000004">
      <c r="A56" s="140"/>
      <c r="B56" s="129" t="s">
        <v>65</v>
      </c>
      <c r="C56" s="129"/>
      <c r="D56" s="129"/>
      <c r="E56" s="130"/>
      <c r="F56" s="131"/>
      <c r="G56" s="131"/>
      <c r="H56" s="132" t="str">
        <f>IFERROR(ROUND(
C56*T56/$H$4+
D56*T56/$H$4+
E56*T56/$H$4+
F56*$M$2/טבלת_ציונים132[[#This Row],[מס'' שיעורים שנלמדו]]*$F$4/$H$4,1),"")</f>
        <v/>
      </c>
      <c r="I56" s="130"/>
      <c r="J56" s="130"/>
      <c r="K56" s="130"/>
      <c r="L56" s="133" t="str">
        <f t="shared" si="3"/>
        <v/>
      </c>
      <c r="M56" s="132" t="str">
        <f>IF(טבלת_ציונים132[[#This Row],[ציון סופי]]="","",ROUND(IF((L56+K56) &gt; 100,100,L56+K56),1))</f>
        <v/>
      </c>
      <c r="S56" s="98">
        <f>3-(ISBLANK(טבלת_ציונים132[[#This Row],[סיכום פרק מורחב
2]])+ISBLANK(טבלת_ציונים132[[#This Row],[סיכום פרק מורחב
3]]))</f>
        <v>1</v>
      </c>
      <c r="T56" s="136">
        <f t="shared" si="2"/>
        <v>0.5</v>
      </c>
      <c r="AJ56" s="106"/>
    </row>
    <row r="57" spans="1:36" ht="18" x14ac:dyDescent="0.55000000000000004">
      <c r="A57" s="140"/>
      <c r="B57" s="129" t="s">
        <v>66</v>
      </c>
      <c r="C57" s="129"/>
      <c r="D57" s="129"/>
      <c r="E57" s="130"/>
      <c r="F57" s="131"/>
      <c r="G57" s="131"/>
      <c r="H57" s="132" t="str">
        <f>IFERROR(ROUND(
C57*T57/$H$4+
D57*T57/$H$4+
E57*T57/$H$4+
F57*$M$2/טבלת_ציונים132[[#This Row],[מס'' שיעורים שנלמדו]]*$F$4/$H$4,1),"")</f>
        <v/>
      </c>
      <c r="I57" s="130"/>
      <c r="J57" s="130"/>
      <c r="K57" s="130"/>
      <c r="L57" s="133" t="str">
        <f t="shared" si="3"/>
        <v/>
      </c>
      <c r="M57" s="132" t="str">
        <f>IF(טבלת_ציונים132[[#This Row],[ציון סופי]]="","",ROUND(IF((L57+K57) &gt; 100,100,L57+K57),1))</f>
        <v/>
      </c>
      <c r="S57" s="98">
        <f>3-(ISBLANK(טבלת_ציונים132[[#This Row],[סיכום פרק מורחב
2]])+ISBLANK(טבלת_ציונים132[[#This Row],[סיכום פרק מורחב
3]]))</f>
        <v>1</v>
      </c>
      <c r="T57" s="136">
        <f t="shared" si="2"/>
        <v>0.5</v>
      </c>
      <c r="AJ57" s="106"/>
    </row>
    <row r="58" spans="1:36" ht="18" x14ac:dyDescent="0.55000000000000004">
      <c r="A58" s="140"/>
      <c r="B58" s="129" t="s">
        <v>67</v>
      </c>
      <c r="C58" s="129"/>
      <c r="D58" s="129"/>
      <c r="E58" s="130"/>
      <c r="F58" s="131"/>
      <c r="G58" s="131"/>
      <c r="H58" s="132" t="str">
        <f>IFERROR(ROUND(
C58*T58/$H$4+
D58*T58/$H$4+
E58*T58/$H$4+
F58*$M$2/טבלת_ציונים132[[#This Row],[מס'' שיעורים שנלמדו]]*$F$4/$H$4,1),"")</f>
        <v/>
      </c>
      <c r="I58" s="130"/>
      <c r="J58" s="130"/>
      <c r="K58" s="130"/>
      <c r="L58" s="133" t="str">
        <f t="shared" si="3"/>
        <v/>
      </c>
      <c r="M58" s="132" t="str">
        <f>IF(טבלת_ציונים132[[#This Row],[ציון סופי]]="","",ROUND(IF((L58+K58) &gt; 100,100,L58+K58),1))</f>
        <v/>
      </c>
      <c r="S58" s="98">
        <f>3-(ISBLANK(טבלת_ציונים132[[#This Row],[סיכום פרק מורחב
2]])+ISBLANK(טבלת_ציונים132[[#This Row],[סיכום פרק מורחב
3]]))</f>
        <v>1</v>
      </c>
      <c r="T58" s="136">
        <f t="shared" si="2"/>
        <v>0.5</v>
      </c>
      <c r="AJ58" s="106"/>
    </row>
    <row r="59" spans="1:36" ht="18" x14ac:dyDescent="0.55000000000000004">
      <c r="A59" s="140"/>
      <c r="B59" s="129" t="s">
        <v>68</v>
      </c>
      <c r="C59" s="129"/>
      <c r="D59" s="129"/>
      <c r="E59" s="130"/>
      <c r="F59" s="131"/>
      <c r="G59" s="131"/>
      <c r="H59" s="132" t="str">
        <f>IFERROR(ROUND(
C59*T59/$H$4+
D59*T59/$H$4+
E59*T59/$H$4+
F59*$M$2/טבלת_ציונים132[[#This Row],[מס'' שיעורים שנלמדו]]*$F$4/$H$4,1),"")</f>
        <v/>
      </c>
      <c r="I59" s="130"/>
      <c r="J59" s="130"/>
      <c r="K59" s="130"/>
      <c r="L59" s="133" t="str">
        <f t="shared" si="3"/>
        <v/>
      </c>
      <c r="M59" s="132" t="str">
        <f>IF(טבלת_ציונים132[[#This Row],[ציון סופי]]="","",ROUND(IF((L59+K59) &gt; 100,100,L59+K59),1))</f>
        <v/>
      </c>
      <c r="S59" s="98">
        <f>3-(ISBLANK(טבלת_ציונים132[[#This Row],[סיכום פרק מורחב
2]])+ISBLANK(טבלת_ציונים132[[#This Row],[סיכום פרק מורחב
3]]))</f>
        <v>1</v>
      </c>
      <c r="T59" s="136">
        <f t="shared" si="2"/>
        <v>0.5</v>
      </c>
      <c r="AJ59" s="106"/>
    </row>
    <row r="60" spans="1:36" ht="18" x14ac:dyDescent="0.55000000000000004">
      <c r="A60" s="140"/>
      <c r="B60" s="129" t="s">
        <v>69</v>
      </c>
      <c r="C60" s="129"/>
      <c r="D60" s="129"/>
      <c r="E60" s="130"/>
      <c r="F60" s="131"/>
      <c r="G60" s="131"/>
      <c r="H60" s="132" t="str">
        <f>IFERROR(ROUND(
C60*T60/$H$4+
D60*T60/$H$4+
E60*T60/$H$4+
F60*$M$2/טבלת_ציונים132[[#This Row],[מס'' שיעורים שנלמדו]]*$F$4/$H$4,1),"")</f>
        <v/>
      </c>
      <c r="I60" s="130"/>
      <c r="J60" s="130"/>
      <c r="K60" s="130"/>
      <c r="L60" s="133" t="str">
        <f t="shared" si="3"/>
        <v/>
      </c>
      <c r="M60" s="132" t="str">
        <f>IF(טבלת_ציונים132[[#This Row],[ציון סופי]]="","",ROUND(IF((L60+K60) &gt; 100,100,L60+K60),1))</f>
        <v/>
      </c>
      <c r="S60" s="98">
        <f>3-(ISBLANK(טבלת_ציונים132[[#This Row],[סיכום פרק מורחב
2]])+ISBLANK(טבלת_ציונים132[[#This Row],[סיכום פרק מורחב
3]]))</f>
        <v>1</v>
      </c>
      <c r="T60" s="136">
        <f t="shared" si="2"/>
        <v>0.5</v>
      </c>
      <c r="AJ60" s="106"/>
    </row>
    <row r="61" spans="1:36" ht="18" x14ac:dyDescent="0.55000000000000004">
      <c r="A61" s="140"/>
      <c r="B61" s="129" t="s">
        <v>70</v>
      </c>
      <c r="C61" s="129"/>
      <c r="D61" s="129"/>
      <c r="E61" s="130"/>
      <c r="F61" s="131"/>
      <c r="G61" s="131"/>
      <c r="H61" s="132" t="str">
        <f>IFERROR(ROUND(
C61*T61/$H$4+
D61*T61/$H$4+
E61*T61/$H$4+
F61*$M$2/טבלת_ציונים132[[#This Row],[מס'' שיעורים שנלמדו]]*$F$4/$H$4,1),"")</f>
        <v/>
      </c>
      <c r="I61" s="130"/>
      <c r="J61" s="130"/>
      <c r="K61" s="130"/>
      <c r="L61" s="133" t="str">
        <f t="shared" si="3"/>
        <v/>
      </c>
      <c r="M61" s="132" t="str">
        <f>IF(טבלת_ציונים132[[#This Row],[ציון סופי]]="","",ROUND(IF((L61+K61) &gt; 100,100,L61+K61),1))</f>
        <v/>
      </c>
      <c r="S61" s="98">
        <f>3-(ISBLANK(טבלת_ציונים132[[#This Row],[סיכום פרק מורחב
2]])+ISBLANK(טבלת_ציונים132[[#This Row],[סיכום פרק מורחב
3]]))</f>
        <v>1</v>
      </c>
      <c r="T61" s="136">
        <f t="shared" si="2"/>
        <v>0.5</v>
      </c>
      <c r="AJ61" s="106"/>
    </row>
    <row r="62" spans="1:36" ht="18" x14ac:dyDescent="0.55000000000000004">
      <c r="A62" s="140"/>
      <c r="B62" s="129" t="s">
        <v>71</v>
      </c>
      <c r="C62" s="129"/>
      <c r="D62" s="129"/>
      <c r="E62" s="130"/>
      <c r="F62" s="131"/>
      <c r="G62" s="131"/>
      <c r="H62" s="132" t="str">
        <f>IFERROR(ROUND(
C62*T62/$H$4+
D62*T62/$H$4+
E62*T62/$H$4+
F62*$M$2/טבלת_ציונים132[[#This Row],[מס'' שיעורים שנלמדו]]*$F$4/$H$4,1),"")</f>
        <v/>
      </c>
      <c r="I62" s="130"/>
      <c r="J62" s="130"/>
      <c r="K62" s="130"/>
      <c r="L62" s="133" t="str">
        <f t="shared" si="3"/>
        <v/>
      </c>
      <c r="M62" s="132" t="str">
        <f>IF(טבלת_ציונים132[[#This Row],[ציון סופי]]="","",ROUND(IF((L62+K62) &gt; 100,100,L62+K62),1))</f>
        <v/>
      </c>
      <c r="S62" s="98">
        <f>3-(ISBLANK(טבלת_ציונים132[[#This Row],[סיכום פרק מורחב
2]])+ISBLANK(טבלת_ציונים132[[#This Row],[סיכום פרק מורחב
3]]))</f>
        <v>1</v>
      </c>
      <c r="T62" s="136">
        <f t="shared" si="2"/>
        <v>0.5</v>
      </c>
      <c r="AJ62" s="106"/>
    </row>
    <row r="63" spans="1:36" ht="18" x14ac:dyDescent="0.55000000000000004">
      <c r="A63" s="140"/>
      <c r="B63" s="129" t="s">
        <v>72</v>
      </c>
      <c r="C63" s="129"/>
      <c r="D63" s="129"/>
      <c r="E63" s="130"/>
      <c r="F63" s="131"/>
      <c r="G63" s="131"/>
      <c r="H63" s="132" t="str">
        <f>IFERROR(ROUND(
C63*T63/$H$4+
D63*T63/$H$4+
E63*T63/$H$4+
F63*$M$2/טבלת_ציונים132[[#This Row],[מס'' שיעורים שנלמדו]]*$F$4/$H$4,1),"")</f>
        <v/>
      </c>
      <c r="I63" s="130"/>
      <c r="J63" s="130"/>
      <c r="K63" s="130"/>
      <c r="L63" s="133" t="str">
        <f t="shared" si="3"/>
        <v/>
      </c>
      <c r="M63" s="132" t="str">
        <f>IF(טבלת_ציונים132[[#This Row],[ציון סופי]]="","",ROUND(IF((L63+K63) &gt; 100,100,L63+K63),1))</f>
        <v/>
      </c>
      <c r="S63" s="98">
        <f>3-(ISBLANK(טבלת_ציונים132[[#This Row],[סיכום פרק מורחב
2]])+ISBLANK(טבלת_ציונים132[[#This Row],[סיכום פרק מורחב
3]]))</f>
        <v>1</v>
      </c>
      <c r="T63" s="136">
        <f t="shared" si="2"/>
        <v>0.5</v>
      </c>
      <c r="AJ63" s="106"/>
    </row>
    <row r="64" spans="1:36" ht="18" x14ac:dyDescent="0.55000000000000004">
      <c r="A64" s="140"/>
      <c r="B64" s="129" t="s">
        <v>73</v>
      </c>
      <c r="C64" s="129"/>
      <c r="D64" s="129"/>
      <c r="E64" s="130"/>
      <c r="F64" s="131"/>
      <c r="G64" s="131"/>
      <c r="H64" s="132" t="str">
        <f>IFERROR(ROUND(
C64*T64/$H$4+
D64*T64/$H$4+
E64*T64/$H$4+
F64*$M$2/טבלת_ציונים132[[#This Row],[מס'' שיעורים שנלמדו]]*$F$4/$H$4,1),"")</f>
        <v/>
      </c>
      <c r="I64" s="130"/>
      <c r="J64" s="130"/>
      <c r="K64" s="130"/>
      <c r="L64" s="133" t="str">
        <f t="shared" si="3"/>
        <v/>
      </c>
      <c r="M64" s="132" t="str">
        <f>IF(טבלת_ציונים132[[#This Row],[ציון סופי]]="","",ROUND(IF((L64+K64) &gt; 100,100,L64+K64),1))</f>
        <v/>
      </c>
      <c r="S64" s="98">
        <f>3-(ISBLANK(טבלת_ציונים132[[#This Row],[סיכום פרק מורחב
2]])+ISBLANK(טבלת_ציונים132[[#This Row],[סיכום פרק מורחב
3]]))</f>
        <v>1</v>
      </c>
      <c r="T64" s="136">
        <f t="shared" si="2"/>
        <v>0.5</v>
      </c>
      <c r="AJ64" s="106"/>
    </row>
    <row r="65" spans="1:36" ht="18" x14ac:dyDescent="0.55000000000000004">
      <c r="A65" s="160"/>
      <c r="B65" s="161" t="s">
        <v>74</v>
      </c>
      <c r="C65" s="161"/>
      <c r="D65" s="161"/>
      <c r="E65" s="162"/>
      <c r="F65" s="131"/>
      <c r="G65" s="131"/>
      <c r="H65" s="132" t="str">
        <f>IFERROR(ROUND(
C65*T65/$H$4+
D65*T65/$H$4+
E65*T65/$H$4+
F65*$M$2/טבלת_ציונים132[[#This Row],[מס'' שיעורים שנלמדו]]*$F$4/$H$4,1),"")</f>
        <v/>
      </c>
      <c r="I65" s="130"/>
      <c r="J65" s="130"/>
      <c r="K65" s="130"/>
      <c r="L65" s="133" t="str">
        <f t="shared" si="3"/>
        <v/>
      </c>
      <c r="M65" s="132" t="str">
        <f>IF(טבלת_ציונים132[[#This Row],[ציון סופי]]="","",ROUND(IF((L65+K65) &gt; 100,100,L65+K65),1))</f>
        <v/>
      </c>
      <c r="S65" s="98">
        <f>3-(ISBLANK(טבלת_ציונים132[[#This Row],[סיכום פרק מורחב
2]])+ISBLANK(טבלת_ציונים132[[#This Row],[סיכום פרק מורחב
3]]))</f>
        <v>1</v>
      </c>
      <c r="T65" s="136">
        <f t="shared" si="2"/>
        <v>0.5</v>
      </c>
      <c r="AJ65" s="106"/>
    </row>
    <row r="66" spans="1:36" ht="18" x14ac:dyDescent="0.55000000000000004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63"/>
    </row>
    <row r="67" spans="1:36" ht="18" x14ac:dyDescent="0.55000000000000004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63"/>
    </row>
    <row r="68" spans="1:36" ht="18" x14ac:dyDescent="0.55000000000000004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63"/>
    </row>
    <row r="69" spans="1:36" ht="18" x14ac:dyDescent="0.55000000000000004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63"/>
    </row>
    <row r="70" spans="1:36" ht="18" x14ac:dyDescent="0.55000000000000004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63"/>
    </row>
    <row r="71" spans="1:36" ht="18" x14ac:dyDescent="0.55000000000000004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63"/>
    </row>
    <row r="72" spans="1:36" ht="18" x14ac:dyDescent="0.55000000000000004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63"/>
    </row>
    <row r="73" spans="1:36" ht="18" x14ac:dyDescent="0.55000000000000004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63"/>
    </row>
    <row r="74" spans="1:36" ht="18" x14ac:dyDescent="0.55000000000000004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63"/>
    </row>
    <row r="75" spans="1:36" ht="18" x14ac:dyDescent="0.55000000000000004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63"/>
    </row>
    <row r="76" spans="1:36" ht="18" x14ac:dyDescent="0.55000000000000004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63"/>
    </row>
    <row r="77" spans="1:36" ht="18" x14ac:dyDescent="0.55000000000000004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63"/>
    </row>
    <row r="78" spans="1:36" ht="18" x14ac:dyDescent="0.55000000000000004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63"/>
    </row>
    <row r="79" spans="1:36" ht="18" x14ac:dyDescent="0.55000000000000004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63"/>
    </row>
    <row r="80" spans="1:36" ht="18" x14ac:dyDescent="0.55000000000000004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63"/>
    </row>
    <row r="81" spans="1:12" ht="18" x14ac:dyDescent="0.55000000000000004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63"/>
    </row>
    <row r="82" spans="1:12" ht="18" x14ac:dyDescent="0.55000000000000004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63"/>
    </row>
    <row r="83" spans="1:12" ht="18" x14ac:dyDescent="0.55000000000000004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63"/>
    </row>
    <row r="84" spans="1:12" ht="18" x14ac:dyDescent="0.55000000000000004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63"/>
    </row>
    <row r="85" spans="1:12" ht="18" x14ac:dyDescent="0.55000000000000004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63"/>
    </row>
    <row r="86" spans="1:12" ht="18" x14ac:dyDescent="0.55000000000000004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63"/>
    </row>
    <row r="87" spans="1:12" ht="18" x14ac:dyDescent="0.55000000000000004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63"/>
    </row>
    <row r="88" spans="1:12" ht="18" x14ac:dyDescent="0.55000000000000004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63"/>
    </row>
    <row r="89" spans="1:12" ht="18" x14ac:dyDescent="0.55000000000000004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63"/>
    </row>
    <row r="90" spans="1:12" ht="18" x14ac:dyDescent="0.55000000000000004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63"/>
    </row>
    <row r="91" spans="1:12" ht="18" x14ac:dyDescent="0.55000000000000004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63"/>
    </row>
    <row r="92" spans="1:12" ht="18" x14ac:dyDescent="0.55000000000000004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63"/>
    </row>
    <row r="93" spans="1:12" ht="18" x14ac:dyDescent="0.55000000000000004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63"/>
    </row>
    <row r="94" spans="1:12" ht="18" x14ac:dyDescent="0.55000000000000004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63"/>
    </row>
    <row r="95" spans="1:12" ht="18" x14ac:dyDescent="0.55000000000000004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63"/>
    </row>
    <row r="96" spans="1:12" ht="18" x14ac:dyDescent="0.55000000000000004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63"/>
    </row>
    <row r="97" spans="1:12" ht="18" x14ac:dyDescent="0.55000000000000004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63"/>
    </row>
    <row r="98" spans="1:12" ht="18" x14ac:dyDescent="0.55000000000000004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63"/>
    </row>
    <row r="99" spans="1:12" ht="18" x14ac:dyDescent="0.55000000000000004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63"/>
    </row>
    <row r="100" spans="1:12" ht="18" x14ac:dyDescent="0.55000000000000004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63"/>
    </row>
    <row r="101" spans="1:12" ht="18" x14ac:dyDescent="0.55000000000000004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63"/>
    </row>
    <row r="102" spans="1:12" ht="18" x14ac:dyDescent="0.55000000000000004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63"/>
    </row>
    <row r="103" spans="1:12" ht="18" x14ac:dyDescent="0.55000000000000004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63"/>
    </row>
    <row r="104" spans="1:12" ht="18" x14ac:dyDescent="0.55000000000000004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63"/>
    </row>
    <row r="105" spans="1:12" ht="18" x14ac:dyDescent="0.55000000000000004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63"/>
    </row>
    <row r="106" spans="1:12" ht="18" x14ac:dyDescent="0.55000000000000004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63"/>
    </row>
    <row r="107" spans="1:12" ht="18" x14ac:dyDescent="0.55000000000000004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63"/>
    </row>
    <row r="108" spans="1:12" ht="18" x14ac:dyDescent="0.55000000000000004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63"/>
    </row>
    <row r="109" spans="1:12" ht="18" x14ac:dyDescent="0.55000000000000004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63"/>
    </row>
    <row r="110" spans="1:12" ht="18" x14ac:dyDescent="0.55000000000000004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63"/>
    </row>
    <row r="111" spans="1:12" ht="18" x14ac:dyDescent="0.55000000000000004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63"/>
    </row>
    <row r="112" spans="1:12" ht="18" x14ac:dyDescent="0.55000000000000004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63"/>
    </row>
    <row r="113" spans="1:12" ht="18" x14ac:dyDescent="0.55000000000000004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63"/>
    </row>
    <row r="114" spans="1:12" ht="18" x14ac:dyDescent="0.55000000000000004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63"/>
    </row>
    <row r="115" spans="1:12" ht="18" x14ac:dyDescent="0.55000000000000004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63"/>
    </row>
    <row r="116" spans="1:12" ht="18" x14ac:dyDescent="0.55000000000000004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63"/>
    </row>
    <row r="117" spans="1:12" ht="18" x14ac:dyDescent="0.55000000000000004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63"/>
    </row>
    <row r="118" spans="1:12" ht="18" x14ac:dyDescent="0.55000000000000004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63"/>
    </row>
    <row r="119" spans="1:12" ht="18" x14ac:dyDescent="0.55000000000000004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63"/>
    </row>
    <row r="120" spans="1:12" ht="18" x14ac:dyDescent="0.55000000000000004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63"/>
    </row>
    <row r="121" spans="1:12" ht="18" x14ac:dyDescent="0.55000000000000004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63"/>
    </row>
    <row r="122" spans="1:12" ht="18" x14ac:dyDescent="0.55000000000000004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63"/>
    </row>
    <row r="123" spans="1:12" ht="18" x14ac:dyDescent="0.55000000000000004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63"/>
    </row>
    <row r="124" spans="1:12" ht="18" x14ac:dyDescent="0.55000000000000004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63"/>
    </row>
    <row r="125" spans="1:12" ht="18" x14ac:dyDescent="0.55000000000000004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63"/>
    </row>
    <row r="126" spans="1:12" ht="18" x14ac:dyDescent="0.55000000000000004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63"/>
    </row>
    <row r="127" spans="1:12" ht="18" x14ac:dyDescent="0.55000000000000004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63"/>
    </row>
    <row r="128" spans="1:12" ht="18" x14ac:dyDescent="0.55000000000000004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63"/>
    </row>
    <row r="129" spans="1:12" ht="18" x14ac:dyDescent="0.55000000000000004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63"/>
    </row>
    <row r="130" spans="1:12" ht="18" x14ac:dyDescent="0.55000000000000004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63"/>
    </row>
    <row r="131" spans="1:12" ht="18" x14ac:dyDescent="0.55000000000000004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63"/>
    </row>
    <row r="132" spans="1:12" ht="18" x14ac:dyDescent="0.55000000000000004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63"/>
    </row>
    <row r="133" spans="1:12" ht="18" x14ac:dyDescent="0.55000000000000004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63"/>
    </row>
    <row r="134" spans="1:12" ht="18" x14ac:dyDescent="0.55000000000000004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63"/>
    </row>
    <row r="135" spans="1:12" ht="18" x14ac:dyDescent="0.55000000000000004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63"/>
    </row>
    <row r="136" spans="1:12" ht="18" x14ac:dyDescent="0.55000000000000004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63"/>
    </row>
    <row r="137" spans="1:12" ht="18" x14ac:dyDescent="0.55000000000000004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63"/>
    </row>
    <row r="138" spans="1:12" ht="18" x14ac:dyDescent="0.55000000000000004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63"/>
    </row>
    <row r="139" spans="1:12" ht="18" x14ac:dyDescent="0.55000000000000004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63"/>
    </row>
    <row r="140" spans="1:12" ht="18" x14ac:dyDescent="0.55000000000000004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63"/>
    </row>
    <row r="141" spans="1:12" ht="18" x14ac:dyDescent="0.55000000000000004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63"/>
    </row>
    <row r="142" spans="1:12" ht="18" x14ac:dyDescent="0.55000000000000004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63"/>
    </row>
    <row r="143" spans="1:12" ht="18" x14ac:dyDescent="0.55000000000000004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63"/>
    </row>
    <row r="144" spans="1:12" ht="18" x14ac:dyDescent="0.55000000000000004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63"/>
    </row>
    <row r="145" spans="1:12" ht="18" x14ac:dyDescent="0.55000000000000004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63"/>
    </row>
    <row r="146" spans="1:12" ht="18" x14ac:dyDescent="0.55000000000000004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63"/>
    </row>
    <row r="147" spans="1:12" ht="18" x14ac:dyDescent="0.55000000000000004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63"/>
    </row>
    <row r="148" spans="1:12" ht="18" x14ac:dyDescent="0.55000000000000004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63"/>
    </row>
    <row r="149" spans="1:12" ht="18" x14ac:dyDescent="0.55000000000000004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63"/>
    </row>
    <row r="150" spans="1:12" ht="18" x14ac:dyDescent="0.55000000000000004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63"/>
    </row>
    <row r="151" spans="1:12" ht="18" x14ac:dyDescent="0.55000000000000004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63"/>
    </row>
    <row r="152" spans="1:12" ht="18" x14ac:dyDescent="0.55000000000000004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63"/>
    </row>
    <row r="153" spans="1:12" ht="18" x14ac:dyDescent="0.55000000000000004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63"/>
    </row>
    <row r="154" spans="1:12" ht="18" x14ac:dyDescent="0.55000000000000004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63"/>
    </row>
    <row r="155" spans="1:12" ht="18" x14ac:dyDescent="0.55000000000000004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63"/>
    </row>
    <row r="156" spans="1:12" ht="18" x14ac:dyDescent="0.55000000000000004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63"/>
    </row>
    <row r="157" spans="1:12" ht="18" x14ac:dyDescent="0.55000000000000004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63"/>
    </row>
    <row r="158" spans="1:12" ht="18" x14ac:dyDescent="0.55000000000000004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63"/>
    </row>
    <row r="159" spans="1:12" ht="18" x14ac:dyDescent="0.55000000000000004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63"/>
    </row>
    <row r="160" spans="1:12" ht="18" x14ac:dyDescent="0.55000000000000004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63"/>
    </row>
    <row r="161" spans="1:12" ht="18" x14ac:dyDescent="0.55000000000000004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63"/>
    </row>
    <row r="162" spans="1:12" ht="18" x14ac:dyDescent="0.55000000000000004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63"/>
    </row>
    <row r="163" spans="1:12" ht="18" x14ac:dyDescent="0.55000000000000004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63"/>
    </row>
    <row r="164" spans="1:12" ht="18" x14ac:dyDescent="0.55000000000000004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63"/>
    </row>
    <row r="165" spans="1:12" ht="18" x14ac:dyDescent="0.55000000000000004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63"/>
    </row>
    <row r="166" spans="1:12" ht="18" x14ac:dyDescent="0.55000000000000004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63"/>
    </row>
    <row r="167" spans="1:12" ht="18" x14ac:dyDescent="0.55000000000000004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63"/>
    </row>
    <row r="168" spans="1:12" ht="18" x14ac:dyDescent="0.55000000000000004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63"/>
    </row>
    <row r="169" spans="1:12" ht="18" x14ac:dyDescent="0.55000000000000004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63"/>
    </row>
    <row r="170" spans="1:12" ht="18" x14ac:dyDescent="0.55000000000000004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63"/>
    </row>
    <row r="171" spans="1:12" ht="18" x14ac:dyDescent="0.55000000000000004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63"/>
    </row>
    <row r="172" spans="1:12" ht="18" x14ac:dyDescent="0.55000000000000004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63"/>
    </row>
    <row r="173" spans="1:12" ht="18" x14ac:dyDescent="0.55000000000000004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63"/>
    </row>
    <row r="174" spans="1:12" ht="18" x14ac:dyDescent="0.55000000000000004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63"/>
    </row>
    <row r="175" spans="1:12" ht="18" x14ac:dyDescent="0.55000000000000004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63"/>
    </row>
    <row r="176" spans="1:12" ht="18" x14ac:dyDescent="0.55000000000000004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63"/>
    </row>
    <row r="177" spans="1:12" ht="18" x14ac:dyDescent="0.55000000000000004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63"/>
    </row>
    <row r="178" spans="1:12" ht="18" x14ac:dyDescent="0.55000000000000004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63"/>
    </row>
    <row r="179" spans="1:12" ht="18" x14ac:dyDescent="0.55000000000000004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63"/>
    </row>
    <row r="180" spans="1:12" ht="18" x14ac:dyDescent="0.55000000000000004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63"/>
    </row>
    <row r="181" spans="1:12" ht="18" x14ac:dyDescent="0.55000000000000004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63"/>
    </row>
    <row r="182" spans="1:12" ht="18" x14ac:dyDescent="0.55000000000000004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63"/>
    </row>
    <row r="183" spans="1:12" ht="18" x14ac:dyDescent="0.55000000000000004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63"/>
    </row>
    <row r="184" spans="1:12" ht="18" x14ac:dyDescent="0.55000000000000004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63"/>
    </row>
    <row r="185" spans="1:12" ht="18" x14ac:dyDescent="0.55000000000000004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63"/>
    </row>
    <row r="186" spans="1:12" ht="18" x14ac:dyDescent="0.55000000000000004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63"/>
    </row>
    <row r="187" spans="1:12" ht="18" x14ac:dyDescent="0.55000000000000004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63"/>
    </row>
    <row r="188" spans="1:12" ht="18" x14ac:dyDescent="0.55000000000000004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63"/>
    </row>
    <row r="189" spans="1:12" ht="18" x14ac:dyDescent="0.55000000000000004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63"/>
    </row>
    <row r="190" spans="1:12" ht="18" x14ac:dyDescent="0.55000000000000004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63"/>
    </row>
    <row r="191" spans="1:12" ht="18" x14ac:dyDescent="0.55000000000000004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63"/>
    </row>
    <row r="192" spans="1:12" ht="18" x14ac:dyDescent="0.55000000000000004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63"/>
    </row>
    <row r="193" spans="1:12" ht="18" x14ac:dyDescent="0.55000000000000004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63"/>
    </row>
    <row r="194" spans="1:12" ht="18" x14ac:dyDescent="0.55000000000000004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63"/>
    </row>
    <row r="195" spans="1:12" ht="18" x14ac:dyDescent="0.55000000000000004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63"/>
    </row>
    <row r="196" spans="1:12" ht="18" x14ac:dyDescent="0.55000000000000004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63"/>
    </row>
    <row r="197" spans="1:12" ht="18" x14ac:dyDescent="0.55000000000000004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63"/>
    </row>
    <row r="198" spans="1:12" ht="18" x14ac:dyDescent="0.55000000000000004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63"/>
    </row>
    <row r="199" spans="1:12" ht="18" x14ac:dyDescent="0.55000000000000004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63"/>
    </row>
    <row r="200" spans="1:12" ht="18" x14ac:dyDescent="0.55000000000000004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63"/>
    </row>
    <row r="201" spans="1:12" ht="18" x14ac:dyDescent="0.55000000000000004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63"/>
    </row>
    <row r="202" spans="1:12" ht="18" x14ac:dyDescent="0.55000000000000004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63"/>
    </row>
    <row r="203" spans="1:12" ht="18" x14ac:dyDescent="0.55000000000000004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63"/>
    </row>
    <row r="204" spans="1:12" ht="18" x14ac:dyDescent="0.55000000000000004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63"/>
    </row>
    <row r="205" spans="1:12" ht="18" x14ac:dyDescent="0.55000000000000004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63"/>
    </row>
    <row r="206" spans="1:12" ht="18" x14ac:dyDescent="0.55000000000000004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63"/>
    </row>
    <row r="207" spans="1:12" ht="18" x14ac:dyDescent="0.55000000000000004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63"/>
    </row>
    <row r="208" spans="1:12" ht="18" x14ac:dyDescent="0.55000000000000004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63"/>
    </row>
    <row r="209" spans="1:12" ht="18" x14ac:dyDescent="0.55000000000000004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63"/>
    </row>
    <row r="210" spans="1:12" ht="18" x14ac:dyDescent="0.55000000000000004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63"/>
    </row>
    <row r="211" spans="1:12" ht="18" x14ac:dyDescent="0.55000000000000004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63"/>
    </row>
    <row r="212" spans="1:12" ht="18" x14ac:dyDescent="0.55000000000000004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63"/>
    </row>
    <row r="213" spans="1:12" ht="18" x14ac:dyDescent="0.55000000000000004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63"/>
    </row>
    <row r="214" spans="1:12" ht="18" x14ac:dyDescent="0.55000000000000004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63"/>
    </row>
    <row r="215" spans="1:12" ht="18" x14ac:dyDescent="0.55000000000000004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63"/>
    </row>
    <row r="216" spans="1:12" ht="18" x14ac:dyDescent="0.55000000000000004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63"/>
    </row>
    <row r="217" spans="1:12" ht="18" x14ac:dyDescent="0.55000000000000004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63"/>
    </row>
    <row r="218" spans="1:12" ht="18" x14ac:dyDescent="0.55000000000000004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63"/>
    </row>
    <row r="219" spans="1:12" ht="18" x14ac:dyDescent="0.55000000000000004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63"/>
    </row>
    <row r="220" spans="1:12" ht="18" x14ac:dyDescent="0.55000000000000004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63"/>
    </row>
    <row r="221" spans="1:12" ht="18" x14ac:dyDescent="0.55000000000000004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63"/>
    </row>
    <row r="222" spans="1:12" ht="18" x14ac:dyDescent="0.55000000000000004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63"/>
    </row>
    <row r="223" spans="1:12" ht="18" x14ac:dyDescent="0.55000000000000004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63"/>
    </row>
    <row r="224" spans="1:12" ht="18" x14ac:dyDescent="0.55000000000000004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63"/>
    </row>
    <row r="225" spans="1:12" ht="18" x14ac:dyDescent="0.55000000000000004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63"/>
    </row>
    <row r="226" spans="1:12" ht="18" x14ac:dyDescent="0.55000000000000004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63"/>
    </row>
    <row r="227" spans="1:12" ht="18" x14ac:dyDescent="0.55000000000000004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63"/>
    </row>
    <row r="228" spans="1:12" ht="18" x14ac:dyDescent="0.55000000000000004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63"/>
    </row>
    <row r="229" spans="1:12" ht="18" x14ac:dyDescent="0.55000000000000004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63"/>
    </row>
    <row r="230" spans="1:12" ht="18" x14ac:dyDescent="0.55000000000000004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63"/>
    </row>
    <row r="231" spans="1:12" ht="18" x14ac:dyDescent="0.55000000000000004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63"/>
    </row>
    <row r="232" spans="1:12" ht="18" x14ac:dyDescent="0.55000000000000004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63"/>
    </row>
    <row r="233" spans="1:12" ht="18" x14ac:dyDescent="0.55000000000000004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63"/>
    </row>
    <row r="234" spans="1:12" ht="18" x14ac:dyDescent="0.55000000000000004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63"/>
    </row>
    <row r="235" spans="1:12" ht="18" x14ac:dyDescent="0.55000000000000004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63"/>
    </row>
    <row r="236" spans="1:12" ht="18" x14ac:dyDescent="0.55000000000000004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63"/>
    </row>
    <row r="237" spans="1:12" ht="18" x14ac:dyDescent="0.55000000000000004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63"/>
    </row>
    <row r="238" spans="1:12" ht="18" x14ac:dyDescent="0.55000000000000004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63"/>
    </row>
    <row r="239" spans="1:12" ht="18" x14ac:dyDescent="0.55000000000000004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63"/>
    </row>
    <row r="240" spans="1:12" ht="18" x14ac:dyDescent="0.55000000000000004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63"/>
    </row>
    <row r="241" spans="1:12" ht="18" x14ac:dyDescent="0.55000000000000004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63"/>
    </row>
    <row r="242" spans="1:12" ht="18" x14ac:dyDescent="0.55000000000000004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63"/>
    </row>
    <row r="243" spans="1:12" ht="18" x14ac:dyDescent="0.55000000000000004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63"/>
    </row>
    <row r="244" spans="1:12" ht="18" x14ac:dyDescent="0.55000000000000004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63"/>
    </row>
    <row r="245" spans="1:12" ht="18" x14ac:dyDescent="0.55000000000000004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63"/>
    </row>
    <row r="246" spans="1:12" ht="18" x14ac:dyDescent="0.55000000000000004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63"/>
    </row>
    <row r="247" spans="1:12" ht="18" x14ac:dyDescent="0.55000000000000004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63"/>
    </row>
    <row r="248" spans="1:12" ht="18" x14ac:dyDescent="0.55000000000000004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63"/>
    </row>
    <row r="249" spans="1:12" ht="18" x14ac:dyDescent="0.55000000000000004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63"/>
    </row>
    <row r="250" spans="1:12" ht="18" x14ac:dyDescent="0.55000000000000004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63"/>
    </row>
    <row r="251" spans="1:12" ht="18" x14ac:dyDescent="0.55000000000000004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63"/>
    </row>
    <row r="252" spans="1:12" ht="18" x14ac:dyDescent="0.55000000000000004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63"/>
    </row>
    <row r="253" spans="1:12" ht="18" x14ac:dyDescent="0.55000000000000004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63"/>
    </row>
    <row r="254" spans="1:12" ht="18" x14ac:dyDescent="0.55000000000000004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63"/>
    </row>
    <row r="255" spans="1:12" ht="18" x14ac:dyDescent="0.55000000000000004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63"/>
    </row>
    <row r="256" spans="1:12" ht="18" x14ac:dyDescent="0.55000000000000004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63"/>
    </row>
    <row r="257" spans="1:12" ht="18" x14ac:dyDescent="0.55000000000000004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63"/>
    </row>
    <row r="258" spans="1:12" ht="18" x14ac:dyDescent="0.55000000000000004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63"/>
    </row>
    <row r="259" spans="1:12" ht="18" x14ac:dyDescent="0.55000000000000004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63"/>
    </row>
    <row r="260" spans="1:12" ht="18" x14ac:dyDescent="0.55000000000000004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63"/>
    </row>
    <row r="261" spans="1:12" ht="18" x14ac:dyDescent="0.55000000000000004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63"/>
    </row>
    <row r="262" spans="1:12" ht="18" x14ac:dyDescent="0.55000000000000004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63"/>
    </row>
    <row r="263" spans="1:12" ht="18" x14ac:dyDescent="0.55000000000000004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63"/>
    </row>
    <row r="264" spans="1:12" ht="18" x14ac:dyDescent="0.55000000000000004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63"/>
    </row>
    <row r="265" spans="1:12" ht="18" x14ac:dyDescent="0.55000000000000004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63"/>
    </row>
    <row r="266" spans="1:12" ht="18" x14ac:dyDescent="0.55000000000000004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63"/>
    </row>
    <row r="267" spans="1:12" ht="18" x14ac:dyDescent="0.55000000000000004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63"/>
    </row>
    <row r="268" spans="1:12" ht="18" x14ac:dyDescent="0.55000000000000004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63"/>
    </row>
    <row r="269" spans="1:12" ht="18" x14ac:dyDescent="0.55000000000000004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63"/>
    </row>
    <row r="270" spans="1:12" ht="18" x14ac:dyDescent="0.55000000000000004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63"/>
    </row>
    <row r="271" spans="1:12" ht="18" x14ac:dyDescent="0.55000000000000004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63"/>
    </row>
    <row r="272" spans="1:12" ht="18" x14ac:dyDescent="0.55000000000000004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63"/>
    </row>
    <row r="273" spans="1:12" ht="18" x14ac:dyDescent="0.55000000000000004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63"/>
    </row>
    <row r="274" spans="1:12" ht="18" x14ac:dyDescent="0.55000000000000004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63"/>
    </row>
    <row r="275" spans="1:12" ht="18" x14ac:dyDescent="0.55000000000000004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63"/>
    </row>
    <row r="276" spans="1:12" ht="18" x14ac:dyDescent="0.55000000000000004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63"/>
    </row>
    <row r="277" spans="1:12" ht="18" x14ac:dyDescent="0.55000000000000004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63"/>
    </row>
    <row r="278" spans="1:12" ht="18" x14ac:dyDescent="0.55000000000000004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63"/>
    </row>
    <row r="279" spans="1:12" ht="18" x14ac:dyDescent="0.55000000000000004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63"/>
    </row>
    <row r="280" spans="1:12" ht="18" x14ac:dyDescent="0.55000000000000004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63"/>
    </row>
    <row r="281" spans="1:12" ht="18" x14ac:dyDescent="0.55000000000000004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63"/>
    </row>
    <row r="282" spans="1:12" ht="18" x14ac:dyDescent="0.55000000000000004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63"/>
    </row>
    <row r="283" spans="1:12" ht="18" x14ac:dyDescent="0.55000000000000004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63"/>
    </row>
    <row r="284" spans="1:12" ht="18" x14ac:dyDescent="0.55000000000000004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63"/>
    </row>
    <row r="285" spans="1:12" ht="18" x14ac:dyDescent="0.55000000000000004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63"/>
    </row>
    <row r="286" spans="1:12" ht="18" x14ac:dyDescent="0.55000000000000004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63"/>
    </row>
    <row r="287" spans="1:12" ht="18" x14ac:dyDescent="0.55000000000000004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63"/>
    </row>
    <row r="288" spans="1:12" ht="18" x14ac:dyDescent="0.55000000000000004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63"/>
    </row>
    <row r="289" spans="1:12" ht="18" x14ac:dyDescent="0.55000000000000004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63"/>
    </row>
    <row r="290" spans="1:12" ht="18" x14ac:dyDescent="0.55000000000000004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63"/>
    </row>
    <row r="291" spans="1:12" ht="18" x14ac:dyDescent="0.55000000000000004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63"/>
    </row>
    <row r="292" spans="1:12" ht="18" x14ac:dyDescent="0.55000000000000004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63"/>
    </row>
    <row r="293" spans="1:12" ht="18" x14ac:dyDescent="0.55000000000000004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63"/>
    </row>
    <row r="294" spans="1:12" ht="18" x14ac:dyDescent="0.55000000000000004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63"/>
    </row>
    <row r="295" spans="1:12" ht="18" x14ac:dyDescent="0.55000000000000004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63"/>
    </row>
    <row r="296" spans="1:12" ht="18" x14ac:dyDescent="0.55000000000000004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63"/>
    </row>
    <row r="297" spans="1:12" ht="18" x14ac:dyDescent="0.55000000000000004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63"/>
    </row>
    <row r="298" spans="1:12" ht="18" x14ac:dyDescent="0.55000000000000004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63"/>
    </row>
    <row r="299" spans="1:12" ht="18" x14ac:dyDescent="0.55000000000000004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63"/>
    </row>
    <row r="300" spans="1:12" ht="18" x14ac:dyDescent="0.55000000000000004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63"/>
    </row>
    <row r="301" spans="1:12" ht="18" x14ac:dyDescent="0.55000000000000004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63"/>
    </row>
    <row r="302" spans="1:12" ht="18" x14ac:dyDescent="0.55000000000000004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63"/>
    </row>
    <row r="303" spans="1:12" ht="18" x14ac:dyDescent="0.55000000000000004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63"/>
    </row>
    <row r="304" spans="1:12" ht="18" x14ac:dyDescent="0.55000000000000004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63"/>
    </row>
    <row r="305" spans="1:12" ht="18" x14ac:dyDescent="0.55000000000000004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63"/>
    </row>
    <row r="306" spans="1:12" ht="18" x14ac:dyDescent="0.55000000000000004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63"/>
    </row>
    <row r="307" spans="1:12" ht="18" x14ac:dyDescent="0.55000000000000004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63"/>
    </row>
    <row r="308" spans="1:12" ht="18" x14ac:dyDescent="0.55000000000000004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63"/>
    </row>
    <row r="309" spans="1:12" ht="18" x14ac:dyDescent="0.55000000000000004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63"/>
    </row>
    <row r="310" spans="1:12" ht="18" x14ac:dyDescent="0.55000000000000004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63"/>
    </row>
    <row r="311" spans="1:12" ht="18" x14ac:dyDescent="0.55000000000000004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63"/>
    </row>
    <row r="312" spans="1:12" ht="18" x14ac:dyDescent="0.55000000000000004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63"/>
    </row>
    <row r="313" spans="1:12" ht="18" x14ac:dyDescent="0.55000000000000004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63"/>
    </row>
    <row r="314" spans="1:12" ht="18" x14ac:dyDescent="0.55000000000000004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63"/>
    </row>
    <row r="315" spans="1:12" ht="18" x14ac:dyDescent="0.55000000000000004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63"/>
    </row>
    <row r="316" spans="1:12" ht="18" x14ac:dyDescent="0.55000000000000004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63"/>
    </row>
    <row r="317" spans="1:12" ht="18" x14ac:dyDescent="0.55000000000000004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63"/>
    </row>
    <row r="318" spans="1:12" ht="18" x14ac:dyDescent="0.55000000000000004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63"/>
    </row>
    <row r="319" spans="1:12" ht="18" x14ac:dyDescent="0.55000000000000004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63"/>
    </row>
    <row r="320" spans="1:12" ht="18" x14ac:dyDescent="0.55000000000000004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63"/>
    </row>
    <row r="321" spans="1:12" ht="18" x14ac:dyDescent="0.55000000000000004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63"/>
    </row>
    <row r="322" spans="1:12" ht="18" x14ac:dyDescent="0.55000000000000004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63"/>
    </row>
    <row r="323" spans="1:12" ht="18" x14ac:dyDescent="0.55000000000000004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63"/>
    </row>
    <row r="324" spans="1:12" ht="18" x14ac:dyDescent="0.55000000000000004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63"/>
    </row>
    <row r="325" spans="1:12" ht="18" x14ac:dyDescent="0.55000000000000004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63"/>
    </row>
    <row r="326" spans="1:12" ht="18" x14ac:dyDescent="0.55000000000000004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63"/>
    </row>
    <row r="327" spans="1:12" ht="18" x14ac:dyDescent="0.55000000000000004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63"/>
    </row>
    <row r="328" spans="1:12" ht="18" x14ac:dyDescent="0.55000000000000004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63"/>
    </row>
    <row r="329" spans="1:12" ht="18" x14ac:dyDescent="0.55000000000000004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63"/>
    </row>
    <row r="330" spans="1:12" ht="18" x14ac:dyDescent="0.55000000000000004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63"/>
    </row>
    <row r="331" spans="1:12" ht="18" x14ac:dyDescent="0.55000000000000004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63"/>
    </row>
    <row r="332" spans="1:12" ht="18" x14ac:dyDescent="0.55000000000000004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63"/>
    </row>
    <row r="333" spans="1:12" ht="18" x14ac:dyDescent="0.55000000000000004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63"/>
    </row>
    <row r="334" spans="1:12" ht="18" x14ac:dyDescent="0.55000000000000004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63"/>
    </row>
    <row r="335" spans="1:12" ht="18" x14ac:dyDescent="0.55000000000000004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63"/>
    </row>
    <row r="336" spans="1:12" ht="18" x14ac:dyDescent="0.55000000000000004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63"/>
    </row>
    <row r="337" spans="1:12" ht="18" x14ac:dyDescent="0.55000000000000004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63"/>
    </row>
    <row r="338" spans="1:12" ht="18" x14ac:dyDescent="0.55000000000000004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63"/>
    </row>
    <row r="339" spans="1:12" ht="18" x14ac:dyDescent="0.55000000000000004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63"/>
    </row>
    <row r="340" spans="1:12" ht="18" x14ac:dyDescent="0.55000000000000004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63"/>
    </row>
    <row r="341" spans="1:12" ht="18" x14ac:dyDescent="0.55000000000000004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63"/>
    </row>
    <row r="342" spans="1:12" ht="18" x14ac:dyDescent="0.55000000000000004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63"/>
    </row>
    <row r="343" spans="1:12" ht="18" x14ac:dyDescent="0.55000000000000004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63"/>
    </row>
    <row r="344" spans="1:12" ht="18" x14ac:dyDescent="0.55000000000000004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63"/>
    </row>
    <row r="345" spans="1:12" ht="18" x14ac:dyDescent="0.55000000000000004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63"/>
    </row>
    <row r="346" spans="1:12" ht="18" x14ac:dyDescent="0.55000000000000004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63"/>
    </row>
    <row r="347" spans="1:12" ht="18" x14ac:dyDescent="0.55000000000000004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63"/>
    </row>
    <row r="348" spans="1:12" ht="18" x14ac:dyDescent="0.55000000000000004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63"/>
    </row>
    <row r="349" spans="1:12" ht="18" x14ac:dyDescent="0.55000000000000004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63"/>
    </row>
    <row r="350" spans="1:12" ht="18" x14ac:dyDescent="0.55000000000000004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63"/>
    </row>
    <row r="351" spans="1:12" ht="18" x14ac:dyDescent="0.55000000000000004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63"/>
    </row>
    <row r="352" spans="1:12" ht="18" x14ac:dyDescent="0.55000000000000004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63"/>
    </row>
    <row r="353" spans="1:12" ht="18" x14ac:dyDescent="0.55000000000000004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63"/>
    </row>
    <row r="354" spans="1:12" ht="18" x14ac:dyDescent="0.55000000000000004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63"/>
    </row>
    <row r="355" spans="1:12" ht="18" x14ac:dyDescent="0.55000000000000004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63"/>
    </row>
    <row r="356" spans="1:12" ht="18" x14ac:dyDescent="0.55000000000000004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63"/>
    </row>
    <row r="357" spans="1:12" ht="18" x14ac:dyDescent="0.55000000000000004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63"/>
    </row>
    <row r="358" spans="1:12" ht="18" x14ac:dyDescent="0.55000000000000004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63"/>
    </row>
    <row r="359" spans="1:12" ht="18" x14ac:dyDescent="0.55000000000000004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63"/>
    </row>
    <row r="360" spans="1:12" ht="18" x14ac:dyDescent="0.55000000000000004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63"/>
    </row>
    <row r="361" spans="1:12" ht="18" x14ac:dyDescent="0.55000000000000004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63"/>
    </row>
    <row r="362" spans="1:12" ht="18" x14ac:dyDescent="0.55000000000000004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63"/>
    </row>
    <row r="363" spans="1:12" ht="18" x14ac:dyDescent="0.55000000000000004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63"/>
    </row>
    <row r="364" spans="1:12" ht="18" x14ac:dyDescent="0.55000000000000004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63"/>
    </row>
    <row r="365" spans="1:12" ht="18" x14ac:dyDescent="0.55000000000000004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63"/>
    </row>
    <row r="366" spans="1:12" ht="18" x14ac:dyDescent="0.55000000000000004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63"/>
    </row>
    <row r="367" spans="1:12" ht="18" x14ac:dyDescent="0.55000000000000004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63"/>
    </row>
    <row r="368" spans="1:12" ht="18" x14ac:dyDescent="0.55000000000000004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63"/>
    </row>
    <row r="369" spans="1:12" ht="18" x14ac:dyDescent="0.55000000000000004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63"/>
    </row>
    <row r="370" spans="1:12" ht="18" x14ac:dyDescent="0.55000000000000004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63"/>
    </row>
    <row r="371" spans="1:12" ht="18" x14ac:dyDescent="0.55000000000000004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63"/>
    </row>
    <row r="372" spans="1:12" ht="18" x14ac:dyDescent="0.55000000000000004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63"/>
    </row>
    <row r="373" spans="1:12" ht="18" x14ac:dyDescent="0.55000000000000004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63"/>
    </row>
    <row r="374" spans="1:12" ht="18" x14ac:dyDescent="0.55000000000000004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63"/>
    </row>
    <row r="375" spans="1:12" ht="18" x14ac:dyDescent="0.55000000000000004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63"/>
    </row>
    <row r="376" spans="1:12" ht="18" x14ac:dyDescent="0.55000000000000004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63"/>
    </row>
    <row r="377" spans="1:12" ht="18" x14ac:dyDescent="0.55000000000000004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63"/>
    </row>
    <row r="378" spans="1:12" ht="18" x14ac:dyDescent="0.55000000000000004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63"/>
    </row>
    <row r="379" spans="1:12" ht="18" x14ac:dyDescent="0.55000000000000004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63"/>
    </row>
    <row r="380" spans="1:12" ht="18" x14ac:dyDescent="0.55000000000000004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63"/>
    </row>
    <row r="381" spans="1:12" ht="18" x14ac:dyDescent="0.55000000000000004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63"/>
    </row>
    <row r="382" spans="1:12" ht="18" x14ac:dyDescent="0.55000000000000004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63"/>
    </row>
    <row r="383" spans="1:12" ht="18" x14ac:dyDescent="0.55000000000000004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63"/>
    </row>
    <row r="384" spans="1:12" ht="18" x14ac:dyDescent="0.55000000000000004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63"/>
    </row>
    <row r="385" spans="1:12" ht="18" x14ac:dyDescent="0.55000000000000004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63"/>
    </row>
    <row r="386" spans="1:12" ht="18" x14ac:dyDescent="0.55000000000000004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63"/>
    </row>
    <row r="387" spans="1:12" ht="18" x14ac:dyDescent="0.55000000000000004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63"/>
    </row>
    <row r="388" spans="1:12" ht="18" x14ac:dyDescent="0.55000000000000004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63"/>
    </row>
    <row r="389" spans="1:12" ht="18" x14ac:dyDescent="0.55000000000000004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63"/>
    </row>
    <row r="390" spans="1:12" ht="18" x14ac:dyDescent="0.55000000000000004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63"/>
    </row>
    <row r="391" spans="1:12" ht="18" x14ac:dyDescent="0.55000000000000004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63"/>
    </row>
    <row r="392" spans="1:12" ht="18" x14ac:dyDescent="0.55000000000000004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63"/>
    </row>
    <row r="393" spans="1:12" ht="18" x14ac:dyDescent="0.55000000000000004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63"/>
    </row>
    <row r="394" spans="1:12" ht="18" x14ac:dyDescent="0.55000000000000004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63"/>
    </row>
    <row r="395" spans="1:12" ht="18" x14ac:dyDescent="0.55000000000000004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63"/>
    </row>
    <row r="396" spans="1:12" ht="18" x14ac:dyDescent="0.55000000000000004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63"/>
    </row>
    <row r="397" spans="1:12" ht="18" x14ac:dyDescent="0.55000000000000004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63"/>
    </row>
    <row r="398" spans="1:12" ht="18" x14ac:dyDescent="0.55000000000000004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63"/>
    </row>
    <row r="399" spans="1:12" ht="18" x14ac:dyDescent="0.55000000000000004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63"/>
    </row>
    <row r="400" spans="1:12" ht="18" x14ac:dyDescent="0.55000000000000004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63"/>
    </row>
    <row r="401" spans="1:12" ht="18" x14ac:dyDescent="0.55000000000000004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63"/>
    </row>
    <row r="402" spans="1:12" ht="18" x14ac:dyDescent="0.55000000000000004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63"/>
    </row>
    <row r="403" spans="1:12" ht="18" x14ac:dyDescent="0.55000000000000004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63"/>
    </row>
    <row r="404" spans="1:12" ht="18" x14ac:dyDescent="0.55000000000000004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63"/>
    </row>
    <row r="405" spans="1:12" ht="18" x14ac:dyDescent="0.55000000000000004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63"/>
    </row>
    <row r="406" spans="1:12" ht="18" x14ac:dyDescent="0.55000000000000004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63"/>
    </row>
    <row r="407" spans="1:12" ht="18" x14ac:dyDescent="0.55000000000000004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63"/>
    </row>
    <row r="408" spans="1:12" ht="18" x14ac:dyDescent="0.55000000000000004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63"/>
    </row>
    <row r="409" spans="1:12" ht="18" x14ac:dyDescent="0.55000000000000004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63"/>
    </row>
    <row r="410" spans="1:12" ht="18" x14ac:dyDescent="0.55000000000000004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63"/>
    </row>
    <row r="411" spans="1:12" ht="18" x14ac:dyDescent="0.55000000000000004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63"/>
    </row>
    <row r="412" spans="1:12" ht="18" x14ac:dyDescent="0.55000000000000004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63"/>
    </row>
    <row r="413" spans="1:12" ht="18" x14ac:dyDescent="0.55000000000000004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63"/>
    </row>
    <row r="414" spans="1:12" ht="18" x14ac:dyDescent="0.55000000000000004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63"/>
    </row>
    <row r="415" spans="1:12" ht="18" x14ac:dyDescent="0.55000000000000004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63"/>
    </row>
    <row r="416" spans="1:12" ht="18" x14ac:dyDescent="0.55000000000000004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63"/>
    </row>
    <row r="417" spans="1:12" ht="18" x14ac:dyDescent="0.55000000000000004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63"/>
    </row>
    <row r="418" spans="1:12" ht="18" x14ac:dyDescent="0.55000000000000004">
      <c r="A418" s="114"/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63"/>
    </row>
    <row r="419" spans="1:12" ht="18" x14ac:dyDescent="0.55000000000000004">
      <c r="A419" s="114"/>
      <c r="B419" s="114"/>
      <c r="C419" s="114"/>
      <c r="D419" s="114"/>
      <c r="E419" s="114"/>
      <c r="F419" s="114"/>
      <c r="G419" s="114"/>
      <c r="H419" s="114"/>
      <c r="I419" s="114"/>
      <c r="J419" s="114"/>
      <c r="K419" s="114"/>
      <c r="L419" s="163"/>
    </row>
    <row r="420" spans="1:12" ht="18" x14ac:dyDescent="0.55000000000000004">
      <c r="A420" s="114"/>
      <c r="B420" s="114"/>
      <c r="C420" s="114"/>
      <c r="D420" s="114"/>
      <c r="E420" s="114"/>
      <c r="F420" s="114"/>
      <c r="G420" s="114"/>
      <c r="H420" s="114"/>
      <c r="I420" s="114"/>
      <c r="J420" s="114"/>
      <c r="K420" s="114"/>
      <c r="L420" s="163"/>
    </row>
    <row r="421" spans="1:12" ht="18" x14ac:dyDescent="0.55000000000000004">
      <c r="A421" s="114"/>
      <c r="B421" s="114"/>
      <c r="C421" s="114"/>
      <c r="D421" s="114"/>
      <c r="E421" s="114"/>
      <c r="F421" s="114"/>
      <c r="G421" s="114"/>
      <c r="H421" s="114"/>
      <c r="I421" s="114"/>
      <c r="J421" s="114"/>
      <c r="K421" s="114"/>
      <c r="L421" s="163"/>
    </row>
    <row r="422" spans="1:12" ht="18" x14ac:dyDescent="0.55000000000000004">
      <c r="A422" s="114"/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  <c r="L422" s="163"/>
    </row>
    <row r="423" spans="1:12" ht="18" x14ac:dyDescent="0.55000000000000004">
      <c r="A423" s="114"/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63"/>
    </row>
    <row r="424" spans="1:12" ht="18" x14ac:dyDescent="0.55000000000000004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63"/>
    </row>
    <row r="425" spans="1:12" ht="18" x14ac:dyDescent="0.55000000000000004">
      <c r="A425" s="114"/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63"/>
    </row>
    <row r="426" spans="1:12" ht="18" x14ac:dyDescent="0.55000000000000004">
      <c r="A426" s="114"/>
      <c r="B426" s="114"/>
      <c r="C426" s="114"/>
      <c r="D426" s="114"/>
      <c r="E426" s="114"/>
      <c r="F426" s="114"/>
      <c r="G426" s="114"/>
      <c r="H426" s="114"/>
      <c r="I426" s="114"/>
      <c r="J426" s="114"/>
      <c r="K426" s="114"/>
      <c r="L426" s="163"/>
    </row>
    <row r="427" spans="1:12" ht="18" x14ac:dyDescent="0.55000000000000004">
      <c r="A427" s="114"/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63"/>
    </row>
    <row r="428" spans="1:12" ht="18" x14ac:dyDescent="0.55000000000000004">
      <c r="A428" s="114"/>
      <c r="B428" s="114"/>
      <c r="C428" s="114"/>
      <c r="D428" s="114"/>
      <c r="E428" s="114"/>
      <c r="F428" s="114"/>
      <c r="G428" s="114"/>
      <c r="H428" s="114"/>
      <c r="I428" s="114"/>
      <c r="J428" s="114"/>
      <c r="K428" s="114"/>
      <c r="L428" s="163"/>
    </row>
    <row r="429" spans="1:12" ht="18" x14ac:dyDescent="0.55000000000000004">
      <c r="A429" s="114"/>
      <c r="B429" s="114"/>
      <c r="C429" s="114"/>
      <c r="D429" s="114"/>
      <c r="E429" s="114"/>
      <c r="F429" s="114"/>
      <c r="G429" s="114"/>
      <c r="H429" s="114"/>
      <c r="I429" s="114"/>
      <c r="J429" s="114"/>
      <c r="K429" s="114"/>
      <c r="L429" s="163"/>
    </row>
    <row r="430" spans="1:12" ht="18" x14ac:dyDescent="0.55000000000000004">
      <c r="A430" s="114"/>
      <c r="B430" s="114"/>
      <c r="C430" s="114"/>
      <c r="D430" s="114"/>
      <c r="E430" s="114"/>
      <c r="F430" s="114"/>
      <c r="G430" s="114"/>
      <c r="H430" s="114"/>
      <c r="I430" s="114"/>
      <c r="J430" s="114"/>
      <c r="K430" s="114"/>
      <c r="L430" s="163"/>
    </row>
    <row r="431" spans="1:12" ht="18" x14ac:dyDescent="0.55000000000000004">
      <c r="A431" s="114"/>
      <c r="B431" s="114"/>
      <c r="C431" s="114"/>
      <c r="D431" s="114"/>
      <c r="E431" s="114"/>
      <c r="F431" s="114"/>
      <c r="G431" s="114"/>
      <c r="H431" s="114"/>
      <c r="I431" s="114"/>
      <c r="J431" s="114"/>
      <c r="K431" s="114"/>
      <c r="L431" s="163"/>
    </row>
    <row r="432" spans="1:12" ht="18" x14ac:dyDescent="0.55000000000000004">
      <c r="A432" s="114"/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63"/>
    </row>
    <row r="433" spans="1:12" ht="18" x14ac:dyDescent="0.55000000000000004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63"/>
    </row>
    <row r="434" spans="1:12" ht="18" x14ac:dyDescent="0.55000000000000004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63"/>
    </row>
    <row r="435" spans="1:12" ht="18" x14ac:dyDescent="0.55000000000000004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63"/>
    </row>
    <row r="436" spans="1:12" ht="18" x14ac:dyDescent="0.55000000000000004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63"/>
    </row>
    <row r="437" spans="1:12" ht="18" x14ac:dyDescent="0.55000000000000004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63"/>
    </row>
    <row r="438" spans="1:12" ht="18" x14ac:dyDescent="0.55000000000000004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63"/>
    </row>
    <row r="439" spans="1:12" ht="18" x14ac:dyDescent="0.55000000000000004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63"/>
    </row>
    <row r="440" spans="1:12" ht="18" x14ac:dyDescent="0.55000000000000004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63"/>
    </row>
    <row r="441" spans="1:12" ht="18" x14ac:dyDescent="0.55000000000000004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63"/>
    </row>
    <row r="442" spans="1:12" ht="18" x14ac:dyDescent="0.55000000000000004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63"/>
    </row>
    <row r="443" spans="1:12" ht="18" x14ac:dyDescent="0.55000000000000004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63"/>
    </row>
    <row r="444" spans="1:12" ht="18" x14ac:dyDescent="0.55000000000000004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63"/>
    </row>
    <row r="445" spans="1:12" ht="18" x14ac:dyDescent="0.55000000000000004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63"/>
    </row>
    <row r="446" spans="1:12" ht="18" x14ac:dyDescent="0.55000000000000004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63"/>
    </row>
    <row r="447" spans="1:12" ht="18" x14ac:dyDescent="0.55000000000000004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63"/>
    </row>
    <row r="448" spans="1:12" ht="18" x14ac:dyDescent="0.55000000000000004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63"/>
    </row>
    <row r="449" spans="1:12" ht="18" x14ac:dyDescent="0.55000000000000004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63"/>
    </row>
    <row r="450" spans="1:12" ht="18" x14ac:dyDescent="0.55000000000000004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63"/>
    </row>
    <row r="451" spans="1:12" ht="18" x14ac:dyDescent="0.55000000000000004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63"/>
    </row>
    <row r="452" spans="1:12" ht="18" x14ac:dyDescent="0.55000000000000004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63"/>
    </row>
    <row r="453" spans="1:12" ht="18" x14ac:dyDescent="0.55000000000000004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63"/>
    </row>
    <row r="454" spans="1:12" ht="18" x14ac:dyDescent="0.55000000000000004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63"/>
    </row>
    <row r="455" spans="1:12" ht="18" x14ac:dyDescent="0.55000000000000004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63"/>
    </row>
    <row r="456" spans="1:12" ht="18" x14ac:dyDescent="0.55000000000000004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63"/>
    </row>
    <row r="457" spans="1:12" ht="18" x14ac:dyDescent="0.55000000000000004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63"/>
    </row>
    <row r="458" spans="1:12" ht="18" x14ac:dyDescent="0.55000000000000004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63"/>
    </row>
    <row r="459" spans="1:12" ht="18" x14ac:dyDescent="0.55000000000000004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63"/>
    </row>
    <row r="460" spans="1:12" ht="18" x14ac:dyDescent="0.55000000000000004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63"/>
    </row>
    <row r="461" spans="1:12" ht="18" x14ac:dyDescent="0.55000000000000004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63"/>
    </row>
    <row r="462" spans="1:12" ht="18" x14ac:dyDescent="0.55000000000000004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63"/>
    </row>
    <row r="463" spans="1:12" ht="18" x14ac:dyDescent="0.55000000000000004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63"/>
    </row>
    <row r="464" spans="1:12" ht="18" x14ac:dyDescent="0.55000000000000004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63"/>
    </row>
    <row r="465" spans="1:12" ht="18" x14ac:dyDescent="0.55000000000000004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63"/>
    </row>
    <row r="466" spans="1:12" ht="18" x14ac:dyDescent="0.55000000000000004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63"/>
    </row>
    <row r="467" spans="1:12" ht="18" x14ac:dyDescent="0.55000000000000004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63"/>
    </row>
    <row r="468" spans="1:12" ht="18" x14ac:dyDescent="0.55000000000000004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63"/>
    </row>
    <row r="469" spans="1:12" ht="18" x14ac:dyDescent="0.55000000000000004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63"/>
    </row>
    <row r="470" spans="1:12" ht="18" x14ac:dyDescent="0.55000000000000004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63"/>
    </row>
    <row r="471" spans="1:12" ht="18" x14ac:dyDescent="0.55000000000000004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63"/>
    </row>
    <row r="472" spans="1:12" ht="18" x14ac:dyDescent="0.55000000000000004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63"/>
    </row>
    <row r="473" spans="1:12" ht="18" x14ac:dyDescent="0.55000000000000004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63"/>
    </row>
    <row r="474" spans="1:12" ht="18" x14ac:dyDescent="0.55000000000000004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63"/>
    </row>
    <row r="475" spans="1:12" ht="18" x14ac:dyDescent="0.55000000000000004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63"/>
    </row>
    <row r="476" spans="1:12" ht="18" x14ac:dyDescent="0.55000000000000004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63"/>
    </row>
    <row r="477" spans="1:12" ht="18" x14ac:dyDescent="0.55000000000000004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63"/>
    </row>
    <row r="478" spans="1:12" ht="18" x14ac:dyDescent="0.55000000000000004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63"/>
    </row>
    <row r="479" spans="1:12" ht="18" x14ac:dyDescent="0.55000000000000004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63"/>
    </row>
    <row r="480" spans="1:12" ht="18" x14ac:dyDescent="0.55000000000000004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63"/>
    </row>
    <row r="481" spans="1:12" ht="18" x14ac:dyDescent="0.55000000000000004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63"/>
    </row>
    <row r="482" spans="1:12" ht="18" x14ac:dyDescent="0.55000000000000004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63"/>
    </row>
    <row r="483" spans="1:12" ht="18" x14ac:dyDescent="0.55000000000000004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63"/>
    </row>
    <row r="484" spans="1:12" ht="18" x14ac:dyDescent="0.55000000000000004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63"/>
    </row>
    <row r="485" spans="1:12" ht="18" x14ac:dyDescent="0.55000000000000004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63"/>
    </row>
    <row r="486" spans="1:12" ht="18" x14ac:dyDescent="0.55000000000000004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63"/>
    </row>
    <row r="487" spans="1:12" ht="18" x14ac:dyDescent="0.55000000000000004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63"/>
    </row>
    <row r="488" spans="1:12" ht="18" x14ac:dyDescent="0.55000000000000004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63"/>
    </row>
    <row r="489" spans="1:12" ht="18" x14ac:dyDescent="0.55000000000000004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63"/>
    </row>
    <row r="490" spans="1:12" ht="18" x14ac:dyDescent="0.55000000000000004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63"/>
    </row>
    <row r="491" spans="1:12" ht="18" x14ac:dyDescent="0.55000000000000004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63"/>
    </row>
    <row r="492" spans="1:12" ht="18" x14ac:dyDescent="0.55000000000000004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63"/>
    </row>
    <row r="493" spans="1:12" ht="18" x14ac:dyDescent="0.55000000000000004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63"/>
    </row>
    <row r="494" spans="1:12" ht="18" x14ac:dyDescent="0.55000000000000004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63"/>
    </row>
    <row r="495" spans="1:12" ht="18" x14ac:dyDescent="0.55000000000000004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63"/>
    </row>
    <row r="496" spans="1:12" ht="18" x14ac:dyDescent="0.55000000000000004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63"/>
    </row>
    <row r="497" spans="1:12" ht="18" x14ac:dyDescent="0.55000000000000004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63"/>
    </row>
    <row r="498" spans="1:12" ht="18" x14ac:dyDescent="0.55000000000000004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63"/>
    </row>
    <row r="499" spans="1:12" ht="18" x14ac:dyDescent="0.55000000000000004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63"/>
    </row>
    <row r="500" spans="1:12" ht="18" x14ac:dyDescent="0.55000000000000004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63"/>
    </row>
    <row r="501" spans="1:12" ht="18" x14ac:dyDescent="0.55000000000000004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63"/>
    </row>
    <row r="502" spans="1:12" ht="18" x14ac:dyDescent="0.55000000000000004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63"/>
    </row>
    <row r="503" spans="1:12" ht="18" x14ac:dyDescent="0.55000000000000004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63"/>
    </row>
    <row r="504" spans="1:12" ht="18" x14ac:dyDescent="0.55000000000000004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63"/>
    </row>
    <row r="505" spans="1:12" ht="18" x14ac:dyDescent="0.55000000000000004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63"/>
    </row>
    <row r="506" spans="1:12" ht="18" x14ac:dyDescent="0.55000000000000004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63"/>
    </row>
    <row r="507" spans="1:12" ht="18" x14ac:dyDescent="0.55000000000000004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63"/>
    </row>
    <row r="508" spans="1:12" ht="18" x14ac:dyDescent="0.55000000000000004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63"/>
    </row>
    <row r="509" spans="1:12" ht="18" x14ac:dyDescent="0.55000000000000004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63"/>
    </row>
    <row r="510" spans="1:12" ht="18" x14ac:dyDescent="0.55000000000000004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63"/>
    </row>
    <row r="511" spans="1:12" ht="18" x14ac:dyDescent="0.55000000000000004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63"/>
    </row>
    <row r="512" spans="1:12" ht="18" x14ac:dyDescent="0.55000000000000004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63"/>
    </row>
    <row r="513" spans="1:12" ht="18" x14ac:dyDescent="0.55000000000000004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63"/>
    </row>
    <row r="514" spans="1:12" ht="18" x14ac:dyDescent="0.55000000000000004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63"/>
    </row>
    <row r="515" spans="1:12" ht="18" x14ac:dyDescent="0.55000000000000004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63"/>
    </row>
    <row r="516" spans="1:12" ht="18" x14ac:dyDescent="0.55000000000000004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63"/>
    </row>
    <row r="517" spans="1:12" ht="18" x14ac:dyDescent="0.55000000000000004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63"/>
    </row>
    <row r="518" spans="1:12" ht="18" x14ac:dyDescent="0.55000000000000004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63"/>
    </row>
    <row r="519" spans="1:12" ht="18" x14ac:dyDescent="0.55000000000000004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63"/>
    </row>
    <row r="520" spans="1:12" ht="18" x14ac:dyDescent="0.55000000000000004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63"/>
    </row>
    <row r="521" spans="1:12" ht="18" x14ac:dyDescent="0.55000000000000004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63"/>
    </row>
    <row r="522" spans="1:12" ht="18" x14ac:dyDescent="0.55000000000000004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63"/>
    </row>
    <row r="523" spans="1:12" ht="18" x14ac:dyDescent="0.55000000000000004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63"/>
    </row>
    <row r="524" spans="1:12" ht="18" x14ac:dyDescent="0.55000000000000004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63"/>
    </row>
    <row r="525" spans="1:12" ht="18" x14ac:dyDescent="0.55000000000000004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63"/>
    </row>
    <row r="526" spans="1:12" ht="18" x14ac:dyDescent="0.55000000000000004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63"/>
    </row>
    <row r="527" spans="1:12" ht="18" x14ac:dyDescent="0.55000000000000004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63"/>
    </row>
    <row r="528" spans="1:12" ht="18" x14ac:dyDescent="0.55000000000000004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63"/>
    </row>
    <row r="529" spans="1:12" ht="18" x14ac:dyDescent="0.55000000000000004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63"/>
    </row>
    <row r="530" spans="1:12" ht="18" x14ac:dyDescent="0.55000000000000004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63"/>
    </row>
    <row r="531" spans="1:12" ht="18" x14ac:dyDescent="0.55000000000000004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63"/>
    </row>
    <row r="532" spans="1:12" ht="18" x14ac:dyDescent="0.55000000000000004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63"/>
    </row>
    <row r="533" spans="1:12" ht="18" x14ac:dyDescent="0.55000000000000004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63"/>
    </row>
    <row r="534" spans="1:12" ht="18" x14ac:dyDescent="0.55000000000000004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63"/>
    </row>
    <row r="535" spans="1:12" ht="18" x14ac:dyDescent="0.55000000000000004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63"/>
    </row>
    <row r="536" spans="1:12" ht="18" x14ac:dyDescent="0.55000000000000004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63"/>
    </row>
    <row r="537" spans="1:12" ht="18" x14ac:dyDescent="0.55000000000000004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63"/>
    </row>
    <row r="538" spans="1:12" ht="18" x14ac:dyDescent="0.55000000000000004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63"/>
    </row>
    <row r="539" spans="1:12" ht="18" x14ac:dyDescent="0.55000000000000004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63"/>
    </row>
    <row r="540" spans="1:12" ht="18" x14ac:dyDescent="0.55000000000000004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63"/>
    </row>
    <row r="541" spans="1:12" ht="18" x14ac:dyDescent="0.55000000000000004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63"/>
    </row>
    <row r="542" spans="1:12" ht="18" x14ac:dyDescent="0.55000000000000004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63"/>
    </row>
    <row r="543" spans="1:12" ht="18" x14ac:dyDescent="0.55000000000000004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63"/>
    </row>
    <row r="544" spans="1:12" ht="18" x14ac:dyDescent="0.55000000000000004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63"/>
    </row>
    <row r="545" spans="1:12" ht="18" x14ac:dyDescent="0.55000000000000004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63"/>
    </row>
    <row r="546" spans="1:12" ht="18" x14ac:dyDescent="0.55000000000000004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63"/>
    </row>
    <row r="547" spans="1:12" ht="18" x14ac:dyDescent="0.55000000000000004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63"/>
    </row>
    <row r="548" spans="1:12" ht="18" x14ac:dyDescent="0.55000000000000004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63"/>
    </row>
    <row r="549" spans="1:12" ht="18" x14ac:dyDescent="0.55000000000000004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63"/>
    </row>
    <row r="550" spans="1:12" ht="18" x14ac:dyDescent="0.55000000000000004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63"/>
    </row>
    <row r="551" spans="1:12" ht="18" x14ac:dyDescent="0.55000000000000004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63"/>
    </row>
    <row r="552" spans="1:12" ht="18" x14ac:dyDescent="0.55000000000000004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63"/>
    </row>
    <row r="553" spans="1:12" ht="18" x14ac:dyDescent="0.55000000000000004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63"/>
    </row>
    <row r="554" spans="1:12" ht="18" x14ac:dyDescent="0.55000000000000004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63"/>
    </row>
    <row r="555" spans="1:12" ht="18" x14ac:dyDescent="0.55000000000000004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63"/>
    </row>
    <row r="556" spans="1:12" ht="18" x14ac:dyDescent="0.55000000000000004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63"/>
    </row>
    <row r="557" spans="1:12" ht="18" x14ac:dyDescent="0.55000000000000004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63"/>
    </row>
    <row r="558" spans="1:12" ht="18" x14ac:dyDescent="0.55000000000000004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63"/>
    </row>
    <row r="559" spans="1:12" ht="18" x14ac:dyDescent="0.55000000000000004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63"/>
    </row>
    <row r="560" spans="1:12" ht="18" x14ac:dyDescent="0.55000000000000004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63"/>
    </row>
    <row r="561" spans="1:12" ht="18" x14ac:dyDescent="0.55000000000000004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63"/>
    </row>
    <row r="562" spans="1:12" ht="18" x14ac:dyDescent="0.55000000000000004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63"/>
    </row>
    <row r="563" spans="1:12" ht="18" x14ac:dyDescent="0.55000000000000004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63"/>
    </row>
    <row r="564" spans="1:12" ht="18" x14ac:dyDescent="0.55000000000000004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63"/>
    </row>
    <row r="565" spans="1:12" ht="18" x14ac:dyDescent="0.55000000000000004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63"/>
    </row>
    <row r="566" spans="1:12" ht="18" x14ac:dyDescent="0.55000000000000004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63"/>
    </row>
    <row r="567" spans="1:12" ht="18" x14ac:dyDescent="0.55000000000000004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63"/>
    </row>
    <row r="568" spans="1:12" ht="18" x14ac:dyDescent="0.55000000000000004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63"/>
    </row>
    <row r="569" spans="1:12" ht="18" x14ac:dyDescent="0.55000000000000004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63"/>
    </row>
    <row r="570" spans="1:12" ht="18" x14ac:dyDescent="0.55000000000000004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63"/>
    </row>
    <row r="571" spans="1:12" ht="18" x14ac:dyDescent="0.55000000000000004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63"/>
    </row>
    <row r="572" spans="1:12" ht="18" x14ac:dyDescent="0.55000000000000004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63"/>
    </row>
    <row r="573" spans="1:12" ht="18" x14ac:dyDescent="0.55000000000000004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63"/>
    </row>
    <row r="574" spans="1:12" ht="18" x14ac:dyDescent="0.55000000000000004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63"/>
    </row>
    <row r="575" spans="1:12" ht="18" x14ac:dyDescent="0.55000000000000004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63"/>
    </row>
    <row r="576" spans="1:12" ht="18" x14ac:dyDescent="0.55000000000000004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63"/>
    </row>
    <row r="577" spans="1:12" ht="18" x14ac:dyDescent="0.55000000000000004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63"/>
    </row>
    <row r="578" spans="1:12" ht="18" x14ac:dyDescent="0.55000000000000004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63"/>
    </row>
    <row r="579" spans="1:12" ht="18" x14ac:dyDescent="0.55000000000000004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63"/>
    </row>
    <row r="580" spans="1:12" ht="18" x14ac:dyDescent="0.55000000000000004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63"/>
    </row>
    <row r="581" spans="1:12" ht="18" x14ac:dyDescent="0.55000000000000004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63"/>
    </row>
    <row r="582" spans="1:12" ht="18" x14ac:dyDescent="0.55000000000000004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63"/>
    </row>
    <row r="583" spans="1:12" ht="18" x14ac:dyDescent="0.55000000000000004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63"/>
    </row>
    <row r="584" spans="1:12" ht="18" x14ac:dyDescent="0.55000000000000004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63"/>
    </row>
    <row r="585" spans="1:12" ht="18" x14ac:dyDescent="0.55000000000000004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63"/>
    </row>
    <row r="586" spans="1:12" ht="18" x14ac:dyDescent="0.55000000000000004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63"/>
    </row>
    <row r="587" spans="1:12" ht="18" x14ac:dyDescent="0.55000000000000004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63"/>
    </row>
    <row r="588" spans="1:12" ht="18" x14ac:dyDescent="0.55000000000000004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63"/>
    </row>
    <row r="589" spans="1:12" ht="18" x14ac:dyDescent="0.55000000000000004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63"/>
    </row>
    <row r="590" spans="1:12" ht="18" x14ac:dyDescent="0.55000000000000004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63"/>
    </row>
    <row r="591" spans="1:12" ht="18" x14ac:dyDescent="0.55000000000000004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63"/>
    </row>
    <row r="592" spans="1:12" ht="18" x14ac:dyDescent="0.55000000000000004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63"/>
    </row>
    <row r="593" spans="1:12" ht="18" x14ac:dyDescent="0.55000000000000004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63"/>
    </row>
    <row r="594" spans="1:12" ht="18" x14ac:dyDescent="0.55000000000000004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63"/>
    </row>
    <row r="595" spans="1:12" ht="18" x14ac:dyDescent="0.55000000000000004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63"/>
    </row>
    <row r="596" spans="1:12" ht="18" x14ac:dyDescent="0.55000000000000004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63"/>
    </row>
    <row r="597" spans="1:12" ht="18" x14ac:dyDescent="0.55000000000000004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63"/>
    </row>
    <row r="598" spans="1:12" ht="18" x14ac:dyDescent="0.55000000000000004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63"/>
    </row>
    <row r="599" spans="1:12" ht="18" x14ac:dyDescent="0.55000000000000004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63"/>
    </row>
    <row r="600" spans="1:12" ht="18" x14ac:dyDescent="0.55000000000000004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63"/>
    </row>
    <row r="601" spans="1:12" ht="18" x14ac:dyDescent="0.55000000000000004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63"/>
    </row>
    <row r="602" spans="1:12" ht="18" x14ac:dyDescent="0.55000000000000004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63"/>
    </row>
    <row r="603" spans="1:12" ht="18" x14ac:dyDescent="0.55000000000000004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63"/>
    </row>
    <row r="604" spans="1:12" ht="18" x14ac:dyDescent="0.55000000000000004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63"/>
    </row>
    <row r="605" spans="1:12" ht="18" x14ac:dyDescent="0.55000000000000004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63"/>
    </row>
    <row r="606" spans="1:12" ht="18" x14ac:dyDescent="0.55000000000000004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63"/>
    </row>
    <row r="607" spans="1:12" ht="18" x14ac:dyDescent="0.55000000000000004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63"/>
    </row>
    <row r="608" spans="1:12" ht="18" x14ac:dyDescent="0.55000000000000004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63"/>
    </row>
    <row r="609" spans="1:12" ht="18" x14ac:dyDescent="0.55000000000000004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63"/>
    </row>
    <row r="610" spans="1:12" ht="18" x14ac:dyDescent="0.55000000000000004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63"/>
    </row>
    <row r="611" spans="1:12" ht="18" x14ac:dyDescent="0.55000000000000004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63"/>
    </row>
    <row r="612" spans="1:12" ht="18" x14ac:dyDescent="0.55000000000000004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63"/>
    </row>
    <row r="613" spans="1:12" ht="18" x14ac:dyDescent="0.55000000000000004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63"/>
    </row>
    <row r="614" spans="1:12" ht="18" x14ac:dyDescent="0.55000000000000004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63"/>
    </row>
    <row r="615" spans="1:12" ht="18" x14ac:dyDescent="0.55000000000000004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63"/>
    </row>
    <row r="616" spans="1:12" ht="18" x14ac:dyDescent="0.55000000000000004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63"/>
    </row>
    <row r="617" spans="1:12" ht="18" x14ac:dyDescent="0.55000000000000004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63"/>
    </row>
    <row r="618" spans="1:12" ht="18" x14ac:dyDescent="0.55000000000000004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63"/>
    </row>
    <row r="619" spans="1:12" ht="18" x14ac:dyDescent="0.55000000000000004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63"/>
    </row>
    <row r="620" spans="1:12" ht="18" x14ac:dyDescent="0.55000000000000004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63"/>
    </row>
    <row r="621" spans="1:12" ht="18" x14ac:dyDescent="0.55000000000000004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63"/>
    </row>
    <row r="622" spans="1:12" ht="18" x14ac:dyDescent="0.55000000000000004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63"/>
    </row>
    <row r="623" spans="1:12" ht="18" x14ac:dyDescent="0.55000000000000004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63"/>
    </row>
    <row r="624" spans="1:12" ht="18" x14ac:dyDescent="0.55000000000000004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63"/>
    </row>
    <row r="625" spans="1:12" ht="18" x14ac:dyDescent="0.55000000000000004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63"/>
    </row>
    <row r="626" spans="1:12" ht="18" x14ac:dyDescent="0.55000000000000004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63"/>
    </row>
    <row r="627" spans="1:12" ht="18" x14ac:dyDescent="0.55000000000000004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63"/>
    </row>
    <row r="628" spans="1:12" ht="18" x14ac:dyDescent="0.55000000000000004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63"/>
    </row>
    <row r="629" spans="1:12" ht="18" x14ac:dyDescent="0.55000000000000004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63"/>
    </row>
    <row r="630" spans="1:12" ht="18" x14ac:dyDescent="0.55000000000000004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63"/>
    </row>
    <row r="631" spans="1:12" ht="18" x14ac:dyDescent="0.55000000000000004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63"/>
    </row>
    <row r="632" spans="1:12" ht="18" x14ac:dyDescent="0.55000000000000004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63"/>
    </row>
    <row r="633" spans="1:12" ht="18" x14ac:dyDescent="0.55000000000000004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63"/>
    </row>
    <row r="634" spans="1:12" ht="18" x14ac:dyDescent="0.55000000000000004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63"/>
    </row>
    <row r="635" spans="1:12" ht="18" x14ac:dyDescent="0.55000000000000004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63"/>
    </row>
    <row r="636" spans="1:12" ht="18" x14ac:dyDescent="0.55000000000000004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63"/>
    </row>
    <row r="637" spans="1:12" ht="18" x14ac:dyDescent="0.55000000000000004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63"/>
    </row>
    <row r="638" spans="1:12" ht="18" x14ac:dyDescent="0.55000000000000004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63"/>
    </row>
    <row r="639" spans="1:12" ht="18" x14ac:dyDescent="0.55000000000000004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63"/>
    </row>
    <row r="640" spans="1:12" ht="18" x14ac:dyDescent="0.55000000000000004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63"/>
    </row>
    <row r="641" spans="1:12" ht="18" x14ac:dyDescent="0.55000000000000004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63"/>
    </row>
    <row r="642" spans="1:12" ht="18" x14ac:dyDescent="0.55000000000000004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63"/>
    </row>
    <row r="643" spans="1:12" ht="18" x14ac:dyDescent="0.55000000000000004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63"/>
    </row>
    <row r="644" spans="1:12" ht="18" x14ac:dyDescent="0.55000000000000004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63"/>
    </row>
    <row r="645" spans="1:12" ht="18" x14ac:dyDescent="0.55000000000000004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63"/>
    </row>
    <row r="646" spans="1:12" ht="18" x14ac:dyDescent="0.55000000000000004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63"/>
    </row>
    <row r="647" spans="1:12" ht="18" x14ac:dyDescent="0.55000000000000004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63"/>
    </row>
    <row r="648" spans="1:12" ht="18" x14ac:dyDescent="0.55000000000000004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63"/>
    </row>
    <row r="649" spans="1:12" ht="18" x14ac:dyDescent="0.55000000000000004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63"/>
    </row>
    <row r="650" spans="1:12" ht="18" x14ac:dyDescent="0.55000000000000004">
      <c r="A650" s="114"/>
      <c r="B650" s="114"/>
      <c r="C650" s="114"/>
      <c r="D650" s="114"/>
      <c r="E650" s="114"/>
      <c r="F650" s="114"/>
      <c r="G650" s="114"/>
      <c r="H650" s="114"/>
      <c r="I650" s="114"/>
      <c r="J650" s="114"/>
      <c r="K650" s="114"/>
      <c r="L650" s="163"/>
    </row>
    <row r="651" spans="1:12" ht="18" x14ac:dyDescent="0.55000000000000004">
      <c r="A651" s="114"/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63"/>
    </row>
    <row r="652" spans="1:12" ht="18" x14ac:dyDescent="0.55000000000000004">
      <c r="A652" s="114"/>
      <c r="B652" s="114"/>
      <c r="C652" s="114"/>
      <c r="D652" s="114"/>
      <c r="E652" s="114"/>
      <c r="F652" s="114"/>
      <c r="G652" s="114"/>
      <c r="H652" s="114"/>
      <c r="I652" s="114"/>
      <c r="J652" s="114"/>
      <c r="K652" s="114"/>
      <c r="L652" s="163"/>
    </row>
    <row r="653" spans="1:12" ht="18" x14ac:dyDescent="0.55000000000000004">
      <c r="A653" s="114"/>
      <c r="B653" s="114"/>
      <c r="C653" s="114"/>
      <c r="D653" s="114"/>
      <c r="E653" s="114"/>
      <c r="F653" s="114"/>
      <c r="G653" s="114"/>
      <c r="H653" s="114"/>
      <c r="I653" s="114"/>
      <c r="J653" s="114"/>
      <c r="K653" s="114"/>
      <c r="L653" s="163"/>
    </row>
    <row r="654" spans="1:12" ht="18" x14ac:dyDescent="0.55000000000000004">
      <c r="A654" s="114"/>
      <c r="B654" s="114"/>
      <c r="C654" s="114"/>
      <c r="D654" s="114"/>
      <c r="E654" s="114"/>
      <c r="F654" s="114"/>
      <c r="G654" s="114"/>
      <c r="H654" s="114"/>
      <c r="I654" s="114"/>
      <c r="J654" s="114"/>
      <c r="K654" s="114"/>
      <c r="L654" s="163"/>
    </row>
    <row r="655" spans="1:12" ht="18" x14ac:dyDescent="0.55000000000000004">
      <c r="A655" s="114"/>
      <c r="B655" s="114"/>
      <c r="C655" s="114"/>
      <c r="D655" s="114"/>
      <c r="E655" s="114"/>
      <c r="F655" s="114"/>
      <c r="G655" s="114"/>
      <c r="H655" s="114"/>
      <c r="I655" s="114"/>
      <c r="J655" s="114"/>
      <c r="K655" s="114"/>
      <c r="L655" s="163"/>
    </row>
    <row r="656" spans="1:12" ht="18" x14ac:dyDescent="0.55000000000000004">
      <c r="A656" s="114"/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63"/>
    </row>
    <row r="657" spans="1:12" ht="18" x14ac:dyDescent="0.55000000000000004">
      <c r="A657" s="114"/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63"/>
    </row>
    <row r="658" spans="1:12" ht="18" x14ac:dyDescent="0.55000000000000004">
      <c r="A658" s="114"/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63"/>
    </row>
    <row r="659" spans="1:12" ht="18" x14ac:dyDescent="0.55000000000000004">
      <c r="A659" s="114"/>
      <c r="B659" s="114"/>
      <c r="C659" s="114"/>
      <c r="D659" s="114"/>
      <c r="E659" s="114"/>
      <c r="F659" s="114"/>
      <c r="G659" s="114"/>
      <c r="H659" s="114"/>
      <c r="I659" s="114"/>
      <c r="J659" s="114"/>
      <c r="K659" s="114"/>
      <c r="L659" s="163"/>
    </row>
    <row r="660" spans="1:12" ht="18" x14ac:dyDescent="0.55000000000000004">
      <c r="A660" s="114"/>
      <c r="B660" s="114"/>
      <c r="C660" s="114"/>
      <c r="D660" s="114"/>
      <c r="E660" s="114"/>
      <c r="F660" s="114"/>
      <c r="G660" s="114"/>
      <c r="H660" s="114"/>
      <c r="I660" s="114"/>
      <c r="J660" s="114"/>
      <c r="K660" s="114"/>
      <c r="L660" s="163"/>
    </row>
    <row r="661" spans="1:12" ht="18" x14ac:dyDescent="0.55000000000000004">
      <c r="A661" s="114"/>
      <c r="B661" s="114"/>
      <c r="C661" s="114"/>
      <c r="D661" s="114"/>
      <c r="E661" s="114"/>
      <c r="F661" s="114"/>
      <c r="G661" s="114"/>
      <c r="H661" s="114"/>
      <c r="I661" s="114"/>
      <c r="J661" s="114"/>
      <c r="K661" s="114"/>
      <c r="L661" s="163"/>
    </row>
    <row r="662" spans="1:12" ht="18" x14ac:dyDescent="0.55000000000000004">
      <c r="A662" s="114"/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63"/>
    </row>
    <row r="663" spans="1:12" ht="18" x14ac:dyDescent="0.55000000000000004">
      <c r="A663" s="114"/>
      <c r="B663" s="114"/>
      <c r="C663" s="114"/>
      <c r="D663" s="114"/>
      <c r="E663" s="114"/>
      <c r="F663" s="114"/>
      <c r="G663" s="114"/>
      <c r="H663" s="114"/>
      <c r="I663" s="114"/>
      <c r="J663" s="114"/>
      <c r="K663" s="114"/>
      <c r="L663" s="163"/>
    </row>
    <row r="664" spans="1:12" ht="18" x14ac:dyDescent="0.55000000000000004">
      <c r="A664" s="114"/>
      <c r="B664" s="114"/>
      <c r="C664" s="114"/>
      <c r="D664" s="114"/>
      <c r="E664" s="114"/>
      <c r="F664" s="114"/>
      <c r="G664" s="114"/>
      <c r="H664" s="114"/>
      <c r="I664" s="114"/>
      <c r="J664" s="114"/>
      <c r="K664" s="114"/>
      <c r="L664" s="163"/>
    </row>
    <row r="665" spans="1:12" ht="18" x14ac:dyDescent="0.55000000000000004">
      <c r="A665" s="114"/>
      <c r="B665" s="114"/>
      <c r="C665" s="114"/>
      <c r="D665" s="114"/>
      <c r="E665" s="114"/>
      <c r="F665" s="114"/>
      <c r="G665" s="114"/>
      <c r="H665" s="114"/>
      <c r="I665" s="114"/>
      <c r="J665" s="114"/>
      <c r="K665" s="114"/>
      <c r="L665" s="163"/>
    </row>
    <row r="666" spans="1:12" ht="18" x14ac:dyDescent="0.55000000000000004">
      <c r="A666" s="114"/>
      <c r="B666" s="114"/>
      <c r="C666" s="114"/>
      <c r="D666" s="114"/>
      <c r="E666" s="114"/>
      <c r="F666" s="114"/>
      <c r="G666" s="114"/>
      <c r="H666" s="114"/>
      <c r="I666" s="114"/>
      <c r="J666" s="114"/>
      <c r="K666" s="114"/>
      <c r="L666" s="163"/>
    </row>
    <row r="667" spans="1:12" ht="18" x14ac:dyDescent="0.55000000000000004">
      <c r="A667" s="114"/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63"/>
    </row>
    <row r="668" spans="1:12" ht="18" x14ac:dyDescent="0.55000000000000004">
      <c r="A668" s="114"/>
      <c r="B668" s="114"/>
      <c r="C668" s="114"/>
      <c r="D668" s="114"/>
      <c r="E668" s="114"/>
      <c r="F668" s="114"/>
      <c r="G668" s="114"/>
      <c r="H668" s="114"/>
      <c r="I668" s="114"/>
      <c r="J668" s="114"/>
      <c r="K668" s="114"/>
      <c r="L668" s="163"/>
    </row>
    <row r="669" spans="1:12" ht="18" x14ac:dyDescent="0.55000000000000004">
      <c r="A669" s="114"/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63"/>
    </row>
    <row r="670" spans="1:12" ht="18" x14ac:dyDescent="0.55000000000000004">
      <c r="A670" s="114"/>
      <c r="B670" s="114"/>
      <c r="C670" s="114"/>
      <c r="D670" s="114"/>
      <c r="E670" s="114"/>
      <c r="F670" s="114"/>
      <c r="G670" s="114"/>
      <c r="H670" s="114"/>
      <c r="I670" s="114"/>
      <c r="J670" s="114"/>
      <c r="K670" s="114"/>
      <c r="L670" s="163"/>
    </row>
    <row r="671" spans="1:12" ht="18" x14ac:dyDescent="0.55000000000000004">
      <c r="A671" s="114"/>
      <c r="B671" s="114"/>
      <c r="C671" s="114"/>
      <c r="D671" s="114"/>
      <c r="E671" s="114"/>
      <c r="F671" s="114"/>
      <c r="G671" s="114"/>
      <c r="H671" s="114"/>
      <c r="I671" s="114"/>
      <c r="J671" s="114"/>
      <c r="K671" s="114"/>
      <c r="L671" s="163"/>
    </row>
    <row r="672" spans="1:12" ht="18" x14ac:dyDescent="0.55000000000000004">
      <c r="A672" s="114"/>
      <c r="B672" s="114"/>
      <c r="C672" s="114"/>
      <c r="D672" s="114"/>
      <c r="E672" s="114"/>
      <c r="F672" s="114"/>
      <c r="G672" s="114"/>
      <c r="H672" s="114"/>
      <c r="I672" s="114"/>
      <c r="J672" s="114"/>
      <c r="K672" s="114"/>
      <c r="L672" s="163"/>
    </row>
    <row r="673" spans="1:12" ht="18" x14ac:dyDescent="0.55000000000000004">
      <c r="A673" s="114"/>
      <c r="B673" s="114"/>
      <c r="C673" s="114"/>
      <c r="D673" s="114"/>
      <c r="E673" s="114"/>
      <c r="F673" s="114"/>
      <c r="G673" s="114"/>
      <c r="H673" s="114"/>
      <c r="I673" s="114"/>
      <c r="J673" s="114"/>
      <c r="K673" s="114"/>
      <c r="L673" s="163"/>
    </row>
    <row r="674" spans="1:12" ht="18" x14ac:dyDescent="0.55000000000000004">
      <c r="A674" s="114"/>
      <c r="B674" s="114"/>
      <c r="C674" s="114"/>
      <c r="D674" s="114"/>
      <c r="E674" s="114"/>
      <c r="F674" s="114"/>
      <c r="G674" s="114"/>
      <c r="H674" s="114"/>
      <c r="I674" s="114"/>
      <c r="J674" s="114"/>
      <c r="K674" s="114"/>
      <c r="L674" s="163"/>
    </row>
    <row r="675" spans="1:12" ht="18" x14ac:dyDescent="0.55000000000000004">
      <c r="A675" s="114"/>
      <c r="B675" s="114"/>
      <c r="C675" s="114"/>
      <c r="D675" s="114"/>
      <c r="E675" s="114"/>
      <c r="F675" s="114"/>
      <c r="G675" s="114"/>
      <c r="H675" s="114"/>
      <c r="I675" s="114"/>
      <c r="J675" s="114"/>
      <c r="K675" s="114"/>
      <c r="L675" s="163"/>
    </row>
    <row r="676" spans="1:12" ht="18" x14ac:dyDescent="0.55000000000000004">
      <c r="A676" s="114"/>
      <c r="B676" s="114"/>
      <c r="C676" s="114"/>
      <c r="D676" s="114"/>
      <c r="E676" s="114"/>
      <c r="F676" s="114"/>
      <c r="G676" s="114"/>
      <c r="H676" s="114"/>
      <c r="I676" s="114"/>
      <c r="J676" s="114"/>
      <c r="K676" s="114"/>
      <c r="L676" s="163"/>
    </row>
    <row r="677" spans="1:12" ht="18" x14ac:dyDescent="0.55000000000000004">
      <c r="A677" s="114"/>
      <c r="B677" s="114"/>
      <c r="C677" s="114"/>
      <c r="D677" s="114"/>
      <c r="E677" s="114"/>
      <c r="F677" s="114"/>
      <c r="G677" s="114"/>
      <c r="H677" s="114"/>
      <c r="I677" s="114"/>
      <c r="J677" s="114"/>
      <c r="K677" s="114"/>
      <c r="L677" s="163"/>
    </row>
    <row r="678" spans="1:12" ht="18" x14ac:dyDescent="0.55000000000000004">
      <c r="A678" s="114"/>
      <c r="B678" s="114"/>
      <c r="C678" s="114"/>
      <c r="D678" s="114"/>
      <c r="E678" s="114"/>
      <c r="F678" s="114"/>
      <c r="G678" s="114"/>
      <c r="H678" s="114"/>
      <c r="I678" s="114"/>
      <c r="J678" s="114"/>
      <c r="K678" s="114"/>
      <c r="L678" s="163"/>
    </row>
    <row r="679" spans="1:12" ht="18" x14ac:dyDescent="0.55000000000000004">
      <c r="A679" s="114"/>
      <c r="B679" s="114"/>
      <c r="C679" s="114"/>
      <c r="D679" s="114"/>
      <c r="E679" s="114"/>
      <c r="F679" s="114"/>
      <c r="G679" s="114"/>
      <c r="H679" s="114"/>
      <c r="I679" s="114"/>
      <c r="J679" s="114"/>
      <c r="K679" s="114"/>
      <c r="L679" s="163"/>
    </row>
    <row r="680" spans="1:12" ht="18" x14ac:dyDescent="0.55000000000000004">
      <c r="A680" s="114"/>
      <c r="B680" s="114"/>
      <c r="C680" s="114"/>
      <c r="D680" s="114"/>
      <c r="E680" s="114"/>
      <c r="F680" s="114"/>
      <c r="G680" s="114"/>
      <c r="H680" s="114"/>
      <c r="I680" s="114"/>
      <c r="J680" s="114"/>
      <c r="K680" s="114"/>
      <c r="L680" s="163"/>
    </row>
    <row r="681" spans="1:12" ht="18" x14ac:dyDescent="0.55000000000000004">
      <c r="A681" s="114"/>
      <c r="B681" s="114"/>
      <c r="C681" s="114"/>
      <c r="D681" s="114"/>
      <c r="E681" s="114"/>
      <c r="F681" s="114"/>
      <c r="G681" s="114"/>
      <c r="H681" s="114"/>
      <c r="I681" s="114"/>
      <c r="J681" s="114"/>
      <c r="K681" s="114"/>
      <c r="L681" s="163"/>
    </row>
    <row r="682" spans="1:12" ht="18" x14ac:dyDescent="0.55000000000000004">
      <c r="A682" s="114"/>
      <c r="B682" s="114"/>
      <c r="C682" s="114"/>
      <c r="D682" s="114"/>
      <c r="E682" s="114"/>
      <c r="F682" s="114"/>
      <c r="G682" s="114"/>
      <c r="H682" s="114"/>
      <c r="I682" s="114"/>
      <c r="J682" s="114"/>
      <c r="K682" s="114"/>
      <c r="L682" s="163"/>
    </row>
    <row r="683" spans="1:12" ht="18" x14ac:dyDescent="0.55000000000000004">
      <c r="A683" s="114"/>
      <c r="B683" s="114"/>
      <c r="C683" s="114"/>
      <c r="D683" s="114"/>
      <c r="E683" s="114"/>
      <c r="F683" s="114"/>
      <c r="G683" s="114"/>
      <c r="H683" s="114"/>
      <c r="I683" s="114"/>
      <c r="J683" s="114"/>
      <c r="K683" s="114"/>
      <c r="L683" s="163"/>
    </row>
    <row r="684" spans="1:12" ht="18" x14ac:dyDescent="0.55000000000000004">
      <c r="A684" s="114"/>
      <c r="B684" s="114"/>
      <c r="C684" s="114"/>
      <c r="D684" s="114"/>
      <c r="E684" s="114"/>
      <c r="F684" s="114"/>
      <c r="G684" s="114"/>
      <c r="H684" s="114"/>
      <c r="I684" s="114"/>
      <c r="J684" s="114"/>
      <c r="K684" s="114"/>
      <c r="L684" s="163"/>
    </row>
    <row r="685" spans="1:12" ht="18" x14ac:dyDescent="0.55000000000000004">
      <c r="A685" s="114"/>
      <c r="B685" s="114"/>
      <c r="C685" s="114"/>
      <c r="D685" s="114"/>
      <c r="E685" s="114"/>
      <c r="F685" s="114"/>
      <c r="G685" s="114"/>
      <c r="H685" s="114"/>
      <c r="I685" s="114"/>
      <c r="J685" s="114"/>
      <c r="K685" s="114"/>
      <c r="L685" s="163"/>
    </row>
    <row r="686" spans="1:12" ht="18" x14ac:dyDescent="0.55000000000000004">
      <c r="A686" s="114"/>
      <c r="B686" s="114"/>
      <c r="C686" s="114"/>
      <c r="D686" s="114"/>
      <c r="E686" s="114"/>
      <c r="F686" s="114"/>
      <c r="G686" s="114"/>
      <c r="H686" s="114"/>
      <c r="I686" s="114"/>
      <c r="J686" s="114"/>
      <c r="K686" s="114"/>
      <c r="L686" s="163"/>
    </row>
    <row r="687" spans="1:12" ht="18" x14ac:dyDescent="0.55000000000000004">
      <c r="A687" s="114"/>
      <c r="B687" s="114"/>
      <c r="C687" s="114"/>
      <c r="D687" s="114"/>
      <c r="E687" s="114"/>
      <c r="F687" s="114"/>
      <c r="G687" s="114"/>
      <c r="H687" s="114"/>
      <c r="I687" s="114"/>
      <c r="J687" s="114"/>
      <c r="K687" s="114"/>
      <c r="L687" s="163"/>
    </row>
    <row r="688" spans="1:12" ht="18" x14ac:dyDescent="0.55000000000000004">
      <c r="A688" s="114"/>
      <c r="B688" s="114"/>
      <c r="C688" s="114"/>
      <c r="D688" s="114"/>
      <c r="E688" s="114"/>
      <c r="F688" s="114"/>
      <c r="G688" s="114"/>
      <c r="H688" s="114"/>
      <c r="I688" s="114"/>
      <c r="J688" s="114"/>
      <c r="K688" s="114"/>
      <c r="L688" s="163"/>
    </row>
    <row r="689" spans="1:12" ht="18" x14ac:dyDescent="0.55000000000000004">
      <c r="A689" s="114"/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63"/>
    </row>
    <row r="690" spans="1:12" ht="18" x14ac:dyDescent="0.55000000000000004">
      <c r="A690" s="114"/>
      <c r="B690" s="114"/>
      <c r="C690" s="114"/>
      <c r="D690" s="114"/>
      <c r="E690" s="114"/>
      <c r="F690" s="114"/>
      <c r="G690" s="114"/>
      <c r="H690" s="114"/>
      <c r="I690" s="114"/>
      <c r="J690" s="114"/>
      <c r="K690" s="114"/>
      <c r="L690" s="163"/>
    </row>
    <row r="691" spans="1:12" ht="18" x14ac:dyDescent="0.55000000000000004">
      <c r="A691" s="114"/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63"/>
    </row>
    <row r="692" spans="1:12" ht="18" x14ac:dyDescent="0.55000000000000004">
      <c r="A692" s="114"/>
      <c r="B692" s="114"/>
      <c r="C692" s="114"/>
      <c r="D692" s="114"/>
      <c r="E692" s="114"/>
      <c r="F692" s="114"/>
      <c r="G692" s="114"/>
      <c r="H692" s="114"/>
      <c r="I692" s="114"/>
      <c r="J692" s="114"/>
      <c r="K692" s="114"/>
      <c r="L692" s="163"/>
    </row>
    <row r="693" spans="1:12" ht="18" x14ac:dyDescent="0.55000000000000004">
      <c r="A693" s="114"/>
      <c r="B693" s="114"/>
      <c r="C693" s="114"/>
      <c r="D693" s="114"/>
      <c r="E693" s="114"/>
      <c r="F693" s="114"/>
      <c r="G693" s="114"/>
      <c r="H693" s="114"/>
      <c r="I693" s="114"/>
      <c r="J693" s="114"/>
      <c r="K693" s="114"/>
      <c r="L693" s="163"/>
    </row>
    <row r="694" spans="1:12" ht="18" x14ac:dyDescent="0.55000000000000004">
      <c r="A694" s="114"/>
      <c r="B694" s="114"/>
      <c r="C694" s="114"/>
      <c r="D694" s="114"/>
      <c r="E694" s="114"/>
      <c r="F694" s="114"/>
      <c r="G694" s="114"/>
      <c r="H694" s="114"/>
      <c r="I694" s="114"/>
      <c r="J694" s="114"/>
      <c r="K694" s="114"/>
      <c r="L694" s="163"/>
    </row>
    <row r="695" spans="1:12" ht="18" x14ac:dyDescent="0.55000000000000004">
      <c r="A695" s="114"/>
      <c r="B695" s="114"/>
      <c r="C695" s="114"/>
      <c r="D695" s="114"/>
      <c r="E695" s="114"/>
      <c r="F695" s="114"/>
      <c r="G695" s="114"/>
      <c r="H695" s="114"/>
      <c r="I695" s="114"/>
      <c r="J695" s="114"/>
      <c r="K695" s="114"/>
      <c r="L695" s="163"/>
    </row>
    <row r="696" spans="1:12" ht="18" x14ac:dyDescent="0.55000000000000004">
      <c r="A696" s="114"/>
      <c r="B696" s="114"/>
      <c r="C696" s="114"/>
      <c r="D696" s="114"/>
      <c r="E696" s="114"/>
      <c r="F696" s="114"/>
      <c r="G696" s="114"/>
      <c r="H696" s="114"/>
      <c r="I696" s="114"/>
      <c r="J696" s="114"/>
      <c r="K696" s="114"/>
      <c r="L696" s="163"/>
    </row>
    <row r="697" spans="1:12" ht="18" x14ac:dyDescent="0.55000000000000004">
      <c r="A697" s="114"/>
      <c r="B697" s="114"/>
      <c r="C697" s="114"/>
      <c r="D697" s="114"/>
      <c r="E697" s="114"/>
      <c r="F697" s="114"/>
      <c r="G697" s="114"/>
      <c r="H697" s="114"/>
      <c r="I697" s="114"/>
      <c r="J697" s="114"/>
      <c r="K697" s="114"/>
      <c r="L697" s="163"/>
    </row>
    <row r="698" spans="1:12" ht="18" x14ac:dyDescent="0.55000000000000004">
      <c r="A698" s="114"/>
      <c r="B698" s="114"/>
      <c r="C698" s="114"/>
      <c r="D698" s="114"/>
      <c r="E698" s="114"/>
      <c r="F698" s="114"/>
      <c r="G698" s="114"/>
      <c r="H698" s="114"/>
      <c r="I698" s="114"/>
      <c r="J698" s="114"/>
      <c r="K698" s="114"/>
      <c r="L698" s="163"/>
    </row>
    <row r="699" spans="1:12" ht="18" x14ac:dyDescent="0.55000000000000004">
      <c r="A699" s="114"/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63"/>
    </row>
    <row r="700" spans="1:12" ht="18" x14ac:dyDescent="0.55000000000000004">
      <c r="A700" s="114"/>
      <c r="B700" s="114"/>
      <c r="C700" s="114"/>
      <c r="D700" s="114"/>
      <c r="E700" s="114"/>
      <c r="F700" s="114"/>
      <c r="G700" s="114"/>
      <c r="H700" s="114"/>
      <c r="I700" s="114"/>
      <c r="J700" s="114"/>
      <c r="K700" s="114"/>
      <c r="L700" s="163"/>
    </row>
    <row r="701" spans="1:12" ht="18" x14ac:dyDescent="0.55000000000000004">
      <c r="A701" s="114"/>
      <c r="B701" s="114"/>
      <c r="C701" s="114"/>
      <c r="D701" s="114"/>
      <c r="E701" s="114"/>
      <c r="F701" s="114"/>
      <c r="G701" s="114"/>
      <c r="H701" s="114"/>
      <c r="I701" s="114"/>
      <c r="J701" s="114"/>
      <c r="K701" s="114"/>
      <c r="L701" s="163"/>
    </row>
    <row r="702" spans="1:12" ht="18" x14ac:dyDescent="0.55000000000000004">
      <c r="A702" s="114"/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63"/>
    </row>
    <row r="703" spans="1:12" ht="18" x14ac:dyDescent="0.55000000000000004">
      <c r="A703" s="114"/>
      <c r="B703" s="114"/>
      <c r="C703" s="114"/>
      <c r="D703" s="114"/>
      <c r="E703" s="114"/>
      <c r="F703" s="114"/>
      <c r="G703" s="114"/>
      <c r="H703" s="114"/>
      <c r="I703" s="114"/>
      <c r="J703" s="114"/>
      <c r="K703" s="114"/>
      <c r="L703" s="163"/>
    </row>
    <row r="704" spans="1:12" ht="18" x14ac:dyDescent="0.55000000000000004">
      <c r="A704" s="114"/>
      <c r="B704" s="114"/>
      <c r="C704" s="114"/>
      <c r="D704" s="114"/>
      <c r="E704" s="114"/>
      <c r="F704" s="114"/>
      <c r="G704" s="114"/>
      <c r="H704" s="114"/>
      <c r="I704" s="114"/>
      <c r="J704" s="114"/>
      <c r="K704" s="114"/>
      <c r="L704" s="163"/>
    </row>
    <row r="705" spans="1:12" ht="18" x14ac:dyDescent="0.55000000000000004">
      <c r="A705" s="114"/>
      <c r="B705" s="114"/>
      <c r="C705" s="114"/>
      <c r="D705" s="114"/>
      <c r="E705" s="114"/>
      <c r="F705" s="114"/>
      <c r="G705" s="114"/>
      <c r="H705" s="114"/>
      <c r="I705" s="114"/>
      <c r="J705" s="114"/>
      <c r="K705" s="114"/>
      <c r="L705" s="163"/>
    </row>
    <row r="706" spans="1:12" ht="18" x14ac:dyDescent="0.55000000000000004">
      <c r="A706" s="114"/>
      <c r="B706" s="114"/>
      <c r="C706" s="114"/>
      <c r="D706" s="114"/>
      <c r="E706" s="114"/>
      <c r="F706" s="114"/>
      <c r="G706" s="114"/>
      <c r="H706" s="114"/>
      <c r="I706" s="114"/>
      <c r="J706" s="114"/>
      <c r="K706" s="114"/>
      <c r="L706" s="163"/>
    </row>
    <row r="707" spans="1:12" ht="18" x14ac:dyDescent="0.55000000000000004">
      <c r="A707" s="114"/>
      <c r="B707" s="114"/>
      <c r="C707" s="114"/>
      <c r="D707" s="114"/>
      <c r="E707" s="114"/>
      <c r="F707" s="114"/>
      <c r="G707" s="114"/>
      <c r="H707" s="114"/>
      <c r="I707" s="114"/>
      <c r="J707" s="114"/>
      <c r="K707" s="114"/>
      <c r="L707" s="163"/>
    </row>
    <row r="708" spans="1:12" ht="18" x14ac:dyDescent="0.55000000000000004">
      <c r="A708" s="114"/>
      <c r="B708" s="114"/>
      <c r="C708" s="114"/>
      <c r="D708" s="114"/>
      <c r="E708" s="114"/>
      <c r="F708" s="114"/>
      <c r="G708" s="114"/>
      <c r="H708" s="114"/>
      <c r="I708" s="114"/>
      <c r="J708" s="114"/>
      <c r="K708" s="114"/>
      <c r="L708" s="163"/>
    </row>
    <row r="709" spans="1:12" ht="18" x14ac:dyDescent="0.55000000000000004">
      <c r="A709" s="114"/>
      <c r="B709" s="114"/>
      <c r="C709" s="114"/>
      <c r="D709" s="114"/>
      <c r="E709" s="114"/>
      <c r="F709" s="114"/>
      <c r="G709" s="114"/>
      <c r="H709" s="114"/>
      <c r="I709" s="114"/>
      <c r="J709" s="114"/>
      <c r="K709" s="114"/>
      <c r="L709" s="163"/>
    </row>
    <row r="710" spans="1:12" ht="18" x14ac:dyDescent="0.55000000000000004">
      <c r="A710" s="114"/>
      <c r="B710" s="114"/>
      <c r="C710" s="114"/>
      <c r="D710" s="114"/>
      <c r="E710" s="114"/>
      <c r="F710" s="114"/>
      <c r="G710" s="114"/>
      <c r="H710" s="114"/>
      <c r="I710" s="114"/>
      <c r="J710" s="114"/>
      <c r="K710" s="114"/>
      <c r="L710" s="163"/>
    </row>
    <row r="711" spans="1:12" ht="18" x14ac:dyDescent="0.55000000000000004">
      <c r="A711" s="114"/>
      <c r="B711" s="114"/>
      <c r="C711" s="114"/>
      <c r="D711" s="114"/>
      <c r="E711" s="114"/>
      <c r="F711" s="114"/>
      <c r="G711" s="114"/>
      <c r="H711" s="114"/>
      <c r="I711" s="114"/>
      <c r="J711" s="114"/>
      <c r="K711" s="114"/>
      <c r="L711" s="163"/>
    </row>
    <row r="712" spans="1:12" ht="18" x14ac:dyDescent="0.55000000000000004">
      <c r="A712" s="114"/>
      <c r="B712" s="114"/>
      <c r="C712" s="114"/>
      <c r="D712" s="114"/>
      <c r="E712" s="114"/>
      <c r="F712" s="114"/>
      <c r="G712" s="114"/>
      <c r="H712" s="114"/>
      <c r="I712" s="114"/>
      <c r="J712" s="114"/>
      <c r="K712" s="114"/>
      <c r="L712" s="163"/>
    </row>
    <row r="713" spans="1:12" ht="18" x14ac:dyDescent="0.55000000000000004">
      <c r="A713" s="114"/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63"/>
    </row>
    <row r="714" spans="1:12" ht="18" x14ac:dyDescent="0.55000000000000004">
      <c r="A714" s="114"/>
      <c r="B714" s="114"/>
      <c r="C714" s="114"/>
      <c r="D714" s="114"/>
      <c r="E714" s="114"/>
      <c r="F714" s="114"/>
      <c r="G714" s="114"/>
      <c r="H714" s="114"/>
      <c r="I714" s="114"/>
      <c r="J714" s="114"/>
      <c r="K714" s="114"/>
      <c r="L714" s="163"/>
    </row>
    <row r="715" spans="1:12" ht="18" x14ac:dyDescent="0.55000000000000004">
      <c r="A715" s="114"/>
      <c r="B715" s="114"/>
      <c r="C715" s="114"/>
      <c r="D715" s="114"/>
      <c r="E715" s="114"/>
      <c r="F715" s="114"/>
      <c r="G715" s="114"/>
      <c r="H715" s="114"/>
      <c r="I715" s="114"/>
      <c r="J715" s="114"/>
      <c r="K715" s="114"/>
      <c r="L715" s="163"/>
    </row>
    <row r="716" spans="1:12" ht="18" x14ac:dyDescent="0.55000000000000004">
      <c r="A716" s="114"/>
      <c r="B716" s="114"/>
      <c r="C716" s="114"/>
      <c r="D716" s="114"/>
      <c r="E716" s="114"/>
      <c r="F716" s="114"/>
      <c r="G716" s="114"/>
      <c r="H716" s="114"/>
      <c r="I716" s="114"/>
      <c r="J716" s="114"/>
      <c r="K716" s="114"/>
      <c r="L716" s="163"/>
    </row>
    <row r="717" spans="1:12" ht="18" x14ac:dyDescent="0.55000000000000004">
      <c r="A717" s="114"/>
      <c r="B717" s="114"/>
      <c r="C717" s="114"/>
      <c r="D717" s="114"/>
      <c r="E717" s="114"/>
      <c r="F717" s="114"/>
      <c r="G717" s="114"/>
      <c r="H717" s="114"/>
      <c r="I717" s="114"/>
      <c r="J717" s="114"/>
      <c r="K717" s="114"/>
      <c r="L717" s="163"/>
    </row>
    <row r="718" spans="1:12" ht="18" x14ac:dyDescent="0.55000000000000004">
      <c r="A718" s="114"/>
      <c r="B718" s="114"/>
      <c r="C718" s="114"/>
      <c r="D718" s="114"/>
      <c r="E718" s="114"/>
      <c r="F718" s="114"/>
      <c r="G718" s="114"/>
      <c r="H718" s="114"/>
      <c r="I718" s="114"/>
      <c r="J718" s="114"/>
      <c r="K718" s="114"/>
      <c r="L718" s="163"/>
    </row>
    <row r="719" spans="1:12" ht="18" x14ac:dyDescent="0.55000000000000004">
      <c r="A719" s="114"/>
      <c r="B719" s="114"/>
      <c r="C719" s="114"/>
      <c r="D719" s="114"/>
      <c r="E719" s="114"/>
      <c r="F719" s="114"/>
      <c r="G719" s="114"/>
      <c r="H719" s="114"/>
      <c r="I719" s="114"/>
      <c r="J719" s="114"/>
      <c r="K719" s="114"/>
      <c r="L719" s="163"/>
    </row>
    <row r="720" spans="1:12" ht="18" x14ac:dyDescent="0.55000000000000004">
      <c r="A720" s="114"/>
      <c r="B720" s="114"/>
      <c r="C720" s="114"/>
      <c r="D720" s="114"/>
      <c r="E720" s="114"/>
      <c r="F720" s="114"/>
      <c r="G720" s="114"/>
      <c r="H720" s="114"/>
      <c r="I720" s="114"/>
      <c r="J720" s="114"/>
      <c r="K720" s="114"/>
      <c r="L720" s="163"/>
    </row>
    <row r="721" spans="1:12" ht="18" x14ac:dyDescent="0.55000000000000004">
      <c r="A721" s="114"/>
      <c r="B721" s="114"/>
      <c r="C721" s="114"/>
      <c r="D721" s="114"/>
      <c r="E721" s="114"/>
      <c r="F721" s="114"/>
      <c r="G721" s="114"/>
      <c r="H721" s="114"/>
      <c r="I721" s="114"/>
      <c r="J721" s="114"/>
      <c r="K721" s="114"/>
      <c r="L721" s="163"/>
    </row>
    <row r="722" spans="1:12" ht="18" x14ac:dyDescent="0.55000000000000004">
      <c r="A722" s="114"/>
      <c r="B722" s="114"/>
      <c r="C722" s="114"/>
      <c r="D722" s="114"/>
      <c r="E722" s="114"/>
      <c r="F722" s="114"/>
      <c r="G722" s="114"/>
      <c r="H722" s="114"/>
      <c r="I722" s="114"/>
      <c r="J722" s="114"/>
      <c r="K722" s="114"/>
      <c r="L722" s="163"/>
    </row>
    <row r="723" spans="1:12" ht="18" x14ac:dyDescent="0.55000000000000004">
      <c r="A723" s="114"/>
      <c r="B723" s="114"/>
      <c r="C723" s="114"/>
      <c r="D723" s="114"/>
      <c r="E723" s="114"/>
      <c r="F723" s="114"/>
      <c r="G723" s="114"/>
      <c r="H723" s="114"/>
      <c r="I723" s="114"/>
      <c r="J723" s="114"/>
      <c r="K723" s="114"/>
      <c r="L723" s="163"/>
    </row>
    <row r="724" spans="1:12" ht="18" x14ac:dyDescent="0.55000000000000004">
      <c r="A724" s="114"/>
      <c r="B724" s="114"/>
      <c r="C724" s="114"/>
      <c r="D724" s="114"/>
      <c r="E724" s="114"/>
      <c r="F724" s="114"/>
      <c r="G724" s="114"/>
      <c r="H724" s="114"/>
      <c r="I724" s="114"/>
      <c r="J724" s="114"/>
      <c r="K724" s="114"/>
      <c r="L724" s="163"/>
    </row>
    <row r="725" spans="1:12" ht="18" x14ac:dyDescent="0.55000000000000004">
      <c r="A725" s="114"/>
      <c r="B725" s="114"/>
      <c r="C725" s="114"/>
      <c r="D725" s="114"/>
      <c r="E725" s="114"/>
      <c r="F725" s="114"/>
      <c r="G725" s="114"/>
      <c r="H725" s="114"/>
      <c r="I725" s="114"/>
      <c r="J725" s="114"/>
      <c r="K725" s="114"/>
      <c r="L725" s="163"/>
    </row>
    <row r="726" spans="1:12" ht="18" x14ac:dyDescent="0.55000000000000004">
      <c r="A726" s="114"/>
      <c r="B726" s="114"/>
      <c r="C726" s="114"/>
      <c r="D726" s="114"/>
      <c r="E726" s="114"/>
      <c r="F726" s="114"/>
      <c r="G726" s="114"/>
      <c r="H726" s="114"/>
      <c r="I726" s="114"/>
      <c r="J726" s="114"/>
      <c r="K726" s="114"/>
      <c r="L726" s="163"/>
    </row>
    <row r="727" spans="1:12" ht="18" x14ac:dyDescent="0.55000000000000004">
      <c r="A727" s="114"/>
      <c r="B727" s="114"/>
      <c r="C727" s="114"/>
      <c r="D727" s="114"/>
      <c r="E727" s="114"/>
      <c r="F727" s="114"/>
      <c r="G727" s="114"/>
      <c r="H727" s="114"/>
      <c r="I727" s="114"/>
      <c r="J727" s="114"/>
      <c r="K727" s="114"/>
      <c r="L727" s="163"/>
    </row>
    <row r="728" spans="1:12" ht="18" x14ac:dyDescent="0.55000000000000004">
      <c r="A728" s="114"/>
      <c r="B728" s="114"/>
      <c r="C728" s="114"/>
      <c r="D728" s="114"/>
      <c r="E728" s="114"/>
      <c r="F728" s="114"/>
      <c r="G728" s="114"/>
      <c r="H728" s="114"/>
      <c r="I728" s="114"/>
      <c r="J728" s="114"/>
      <c r="K728" s="114"/>
      <c r="L728" s="163"/>
    </row>
    <row r="729" spans="1:12" ht="18" x14ac:dyDescent="0.55000000000000004">
      <c r="A729" s="114"/>
      <c r="B729" s="114"/>
      <c r="C729" s="114"/>
      <c r="D729" s="114"/>
      <c r="E729" s="114"/>
      <c r="F729" s="114"/>
      <c r="G729" s="114"/>
      <c r="H729" s="114"/>
      <c r="I729" s="114"/>
      <c r="J729" s="114"/>
      <c r="K729" s="114"/>
      <c r="L729" s="163"/>
    </row>
    <row r="730" spans="1:12" ht="18" x14ac:dyDescent="0.55000000000000004">
      <c r="A730" s="114"/>
      <c r="B730" s="114"/>
      <c r="C730" s="114"/>
      <c r="D730" s="114"/>
      <c r="E730" s="114"/>
      <c r="F730" s="114"/>
      <c r="G730" s="114"/>
      <c r="H730" s="114"/>
      <c r="I730" s="114"/>
      <c r="J730" s="114"/>
      <c r="K730" s="114"/>
      <c r="L730" s="163"/>
    </row>
    <row r="731" spans="1:12" ht="18" x14ac:dyDescent="0.55000000000000004">
      <c r="A731" s="114"/>
      <c r="B731" s="114"/>
      <c r="C731" s="114"/>
      <c r="D731" s="114"/>
      <c r="E731" s="114"/>
      <c r="F731" s="114"/>
      <c r="G731" s="114"/>
      <c r="H731" s="114"/>
      <c r="I731" s="114"/>
      <c r="J731" s="114"/>
      <c r="K731" s="114"/>
      <c r="L731" s="163"/>
    </row>
    <row r="732" spans="1:12" ht="18" x14ac:dyDescent="0.55000000000000004">
      <c r="A732" s="114"/>
      <c r="B732" s="114"/>
      <c r="C732" s="114"/>
      <c r="D732" s="114"/>
      <c r="E732" s="114"/>
      <c r="F732" s="114"/>
      <c r="G732" s="114"/>
      <c r="H732" s="114"/>
      <c r="I732" s="114"/>
      <c r="J732" s="114"/>
      <c r="K732" s="114"/>
      <c r="L732" s="163"/>
    </row>
    <row r="733" spans="1:12" ht="18" x14ac:dyDescent="0.55000000000000004">
      <c r="A733" s="114"/>
      <c r="B733" s="114"/>
      <c r="C733" s="114"/>
      <c r="D733" s="114"/>
      <c r="E733" s="114"/>
      <c r="F733" s="114"/>
      <c r="G733" s="114"/>
      <c r="H733" s="114"/>
      <c r="I733" s="114"/>
      <c r="J733" s="114"/>
      <c r="K733" s="114"/>
      <c r="L733" s="163"/>
    </row>
    <row r="734" spans="1:12" ht="18" x14ac:dyDescent="0.55000000000000004">
      <c r="A734" s="114"/>
      <c r="B734" s="114"/>
      <c r="C734" s="114"/>
      <c r="D734" s="114"/>
      <c r="E734" s="114"/>
      <c r="F734" s="114"/>
      <c r="G734" s="114"/>
      <c r="H734" s="114"/>
      <c r="I734" s="114"/>
      <c r="J734" s="114"/>
      <c r="K734" s="114"/>
      <c r="L734" s="163"/>
    </row>
    <row r="735" spans="1:12" ht="18" x14ac:dyDescent="0.55000000000000004">
      <c r="A735" s="114"/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63"/>
    </row>
    <row r="736" spans="1:12" ht="18" x14ac:dyDescent="0.55000000000000004">
      <c r="A736" s="114"/>
      <c r="B736" s="114"/>
      <c r="C736" s="114"/>
      <c r="D736" s="114"/>
      <c r="E736" s="114"/>
      <c r="F736" s="114"/>
      <c r="G736" s="114"/>
      <c r="H736" s="114"/>
      <c r="I736" s="114"/>
      <c r="J736" s="114"/>
      <c r="K736" s="114"/>
      <c r="L736" s="163"/>
    </row>
    <row r="737" spans="1:12" ht="18" x14ac:dyDescent="0.55000000000000004">
      <c r="A737" s="114"/>
      <c r="B737" s="114"/>
      <c r="C737" s="114"/>
      <c r="D737" s="114"/>
      <c r="E737" s="114"/>
      <c r="F737" s="114"/>
      <c r="G737" s="114"/>
      <c r="H737" s="114"/>
      <c r="I737" s="114"/>
      <c r="J737" s="114"/>
      <c r="K737" s="114"/>
      <c r="L737" s="163"/>
    </row>
    <row r="738" spans="1:12" ht="18" x14ac:dyDescent="0.55000000000000004">
      <c r="A738" s="114"/>
      <c r="B738" s="114"/>
      <c r="C738" s="114"/>
      <c r="D738" s="114"/>
      <c r="E738" s="114"/>
      <c r="F738" s="114"/>
      <c r="G738" s="114"/>
      <c r="H738" s="114"/>
      <c r="I738" s="114"/>
      <c r="J738" s="114"/>
      <c r="K738" s="114"/>
      <c r="L738" s="163"/>
    </row>
    <row r="739" spans="1:12" ht="18" x14ac:dyDescent="0.55000000000000004">
      <c r="A739" s="114"/>
      <c r="B739" s="114"/>
      <c r="C739" s="114"/>
      <c r="D739" s="114"/>
      <c r="E739" s="114"/>
      <c r="F739" s="114"/>
      <c r="G739" s="114"/>
      <c r="H739" s="114"/>
      <c r="I739" s="114"/>
      <c r="J739" s="114"/>
      <c r="K739" s="114"/>
      <c r="L739" s="163"/>
    </row>
    <row r="740" spans="1:12" ht="18" x14ac:dyDescent="0.55000000000000004">
      <c r="A740" s="114"/>
      <c r="B740" s="114"/>
      <c r="C740" s="114"/>
      <c r="D740" s="114"/>
      <c r="E740" s="114"/>
      <c r="F740" s="114"/>
      <c r="G740" s="114"/>
      <c r="H740" s="114"/>
      <c r="I740" s="114"/>
      <c r="J740" s="114"/>
      <c r="K740" s="114"/>
      <c r="L740" s="163"/>
    </row>
    <row r="741" spans="1:12" ht="18" x14ac:dyDescent="0.55000000000000004">
      <c r="A741" s="114"/>
      <c r="B741" s="114"/>
      <c r="C741" s="114"/>
      <c r="D741" s="114"/>
      <c r="E741" s="114"/>
      <c r="F741" s="114"/>
      <c r="G741" s="114"/>
      <c r="H741" s="114"/>
      <c r="I741" s="114"/>
      <c r="J741" s="114"/>
      <c r="K741" s="114"/>
      <c r="L741" s="163"/>
    </row>
    <row r="742" spans="1:12" ht="18" x14ac:dyDescent="0.55000000000000004">
      <c r="A742" s="114"/>
      <c r="B742" s="114"/>
      <c r="C742" s="114"/>
      <c r="D742" s="114"/>
      <c r="E742" s="114"/>
      <c r="F742" s="114"/>
      <c r="G742" s="114"/>
      <c r="H742" s="114"/>
      <c r="I742" s="114"/>
      <c r="J742" s="114"/>
      <c r="K742" s="114"/>
      <c r="L742" s="163"/>
    </row>
    <row r="743" spans="1:12" ht="18" x14ac:dyDescent="0.55000000000000004">
      <c r="A743" s="114"/>
      <c r="B743" s="114"/>
      <c r="C743" s="114"/>
      <c r="D743" s="114"/>
      <c r="E743" s="114"/>
      <c r="F743" s="114"/>
      <c r="G743" s="114"/>
      <c r="H743" s="114"/>
      <c r="I743" s="114"/>
      <c r="J743" s="114"/>
      <c r="K743" s="114"/>
      <c r="L743" s="163"/>
    </row>
    <row r="744" spans="1:12" ht="18" x14ac:dyDescent="0.55000000000000004">
      <c r="A744" s="114"/>
      <c r="B744" s="114"/>
      <c r="C744" s="114"/>
      <c r="D744" s="114"/>
      <c r="E744" s="114"/>
      <c r="F744" s="114"/>
      <c r="G744" s="114"/>
      <c r="H744" s="114"/>
      <c r="I744" s="114"/>
      <c r="J744" s="114"/>
      <c r="K744" s="114"/>
      <c r="L744" s="163"/>
    </row>
    <row r="745" spans="1:12" ht="18" x14ac:dyDescent="0.55000000000000004">
      <c r="A745" s="114"/>
      <c r="B745" s="114"/>
      <c r="C745" s="114"/>
      <c r="D745" s="114"/>
      <c r="E745" s="114"/>
      <c r="F745" s="114"/>
      <c r="G745" s="114"/>
      <c r="H745" s="114"/>
      <c r="I745" s="114"/>
      <c r="J745" s="114"/>
      <c r="K745" s="114"/>
      <c r="L745" s="163"/>
    </row>
    <row r="746" spans="1:12" ht="18" x14ac:dyDescent="0.55000000000000004">
      <c r="A746" s="114"/>
      <c r="B746" s="114"/>
      <c r="C746" s="114"/>
      <c r="D746" s="114"/>
      <c r="E746" s="114"/>
      <c r="F746" s="114"/>
      <c r="G746" s="114"/>
      <c r="H746" s="114"/>
      <c r="I746" s="114"/>
      <c r="J746" s="114"/>
      <c r="K746" s="114"/>
      <c r="L746" s="163"/>
    </row>
    <row r="747" spans="1:12" ht="18" x14ac:dyDescent="0.55000000000000004">
      <c r="A747" s="114"/>
      <c r="B747" s="114"/>
      <c r="C747" s="114"/>
      <c r="D747" s="114"/>
      <c r="E747" s="114"/>
      <c r="F747" s="114"/>
      <c r="G747" s="114"/>
      <c r="H747" s="114"/>
      <c r="I747" s="114"/>
      <c r="J747" s="114"/>
      <c r="K747" s="114"/>
      <c r="L747" s="163"/>
    </row>
    <row r="748" spans="1:12" ht="18" x14ac:dyDescent="0.55000000000000004">
      <c r="A748" s="114"/>
      <c r="B748" s="114"/>
      <c r="C748" s="114"/>
      <c r="D748" s="114"/>
      <c r="E748" s="114"/>
      <c r="F748" s="114"/>
      <c r="G748" s="114"/>
      <c r="H748" s="114"/>
      <c r="I748" s="114"/>
      <c r="J748" s="114"/>
      <c r="K748" s="114"/>
      <c r="L748" s="163"/>
    </row>
    <row r="749" spans="1:12" ht="18" x14ac:dyDescent="0.55000000000000004">
      <c r="A749" s="114"/>
      <c r="B749" s="114"/>
      <c r="C749" s="114"/>
      <c r="D749" s="114"/>
      <c r="E749" s="114"/>
      <c r="F749" s="114"/>
      <c r="G749" s="114"/>
      <c r="H749" s="114"/>
      <c r="I749" s="114"/>
      <c r="J749" s="114"/>
      <c r="K749" s="114"/>
      <c r="L749" s="163"/>
    </row>
    <row r="750" spans="1:12" ht="18" x14ac:dyDescent="0.55000000000000004">
      <c r="A750" s="114"/>
      <c r="B750" s="114"/>
      <c r="C750" s="114"/>
      <c r="D750" s="114"/>
      <c r="E750" s="114"/>
      <c r="F750" s="114"/>
      <c r="G750" s="114"/>
      <c r="H750" s="114"/>
      <c r="I750" s="114"/>
      <c r="J750" s="114"/>
      <c r="K750" s="114"/>
      <c r="L750" s="163"/>
    </row>
    <row r="751" spans="1:12" ht="18" x14ac:dyDescent="0.55000000000000004">
      <c r="A751" s="114"/>
      <c r="B751" s="114"/>
      <c r="C751" s="114"/>
      <c r="D751" s="114"/>
      <c r="E751" s="114"/>
      <c r="F751" s="114"/>
      <c r="G751" s="114"/>
      <c r="H751" s="114"/>
      <c r="I751" s="114"/>
      <c r="J751" s="114"/>
      <c r="K751" s="114"/>
      <c r="L751" s="163"/>
    </row>
    <row r="752" spans="1:12" ht="18" x14ac:dyDescent="0.55000000000000004">
      <c r="A752" s="114"/>
      <c r="B752" s="114"/>
      <c r="C752" s="114"/>
      <c r="D752" s="114"/>
      <c r="E752" s="114"/>
      <c r="F752" s="114"/>
      <c r="G752" s="114"/>
      <c r="H752" s="114"/>
      <c r="I752" s="114"/>
      <c r="J752" s="114"/>
      <c r="K752" s="114"/>
      <c r="L752" s="163"/>
    </row>
    <row r="753" spans="1:12" ht="18" x14ac:dyDescent="0.55000000000000004">
      <c r="A753" s="114"/>
      <c r="B753" s="114"/>
      <c r="C753" s="114"/>
      <c r="D753" s="114"/>
      <c r="E753" s="114"/>
      <c r="F753" s="114"/>
      <c r="G753" s="114"/>
      <c r="H753" s="114"/>
      <c r="I753" s="114"/>
      <c r="J753" s="114"/>
      <c r="K753" s="114"/>
      <c r="L753" s="163"/>
    </row>
    <row r="754" spans="1:12" ht="18" x14ac:dyDescent="0.55000000000000004">
      <c r="A754" s="114"/>
      <c r="B754" s="114"/>
      <c r="C754" s="114"/>
      <c r="D754" s="114"/>
      <c r="E754" s="114"/>
      <c r="F754" s="114"/>
      <c r="G754" s="114"/>
      <c r="H754" s="114"/>
      <c r="I754" s="114"/>
      <c r="J754" s="114"/>
      <c r="K754" s="114"/>
      <c r="L754" s="163"/>
    </row>
    <row r="755" spans="1:12" ht="18" x14ac:dyDescent="0.55000000000000004">
      <c r="A755" s="114"/>
      <c r="B755" s="114"/>
      <c r="C755" s="114"/>
      <c r="D755" s="114"/>
      <c r="E755" s="114"/>
      <c r="F755" s="114"/>
      <c r="G755" s="114"/>
      <c r="H755" s="114"/>
      <c r="I755" s="114"/>
      <c r="J755" s="114"/>
      <c r="K755" s="114"/>
      <c r="L755" s="163"/>
    </row>
    <row r="756" spans="1:12" ht="18" x14ac:dyDescent="0.55000000000000004">
      <c r="A756" s="114"/>
      <c r="B756" s="114"/>
      <c r="C756" s="114"/>
      <c r="D756" s="114"/>
      <c r="E756" s="114"/>
      <c r="F756" s="114"/>
      <c r="G756" s="114"/>
      <c r="H756" s="114"/>
      <c r="I756" s="114"/>
      <c r="J756" s="114"/>
      <c r="K756" s="114"/>
      <c r="L756" s="163"/>
    </row>
    <row r="757" spans="1:12" ht="18" x14ac:dyDescent="0.55000000000000004">
      <c r="A757" s="114"/>
      <c r="B757" s="114"/>
      <c r="C757" s="114"/>
      <c r="D757" s="114"/>
      <c r="E757" s="114"/>
      <c r="F757" s="114"/>
      <c r="G757" s="114"/>
      <c r="H757" s="114"/>
      <c r="I757" s="114"/>
      <c r="J757" s="114"/>
      <c r="K757" s="114"/>
      <c r="L757" s="163"/>
    </row>
    <row r="758" spans="1:12" ht="18" x14ac:dyDescent="0.55000000000000004">
      <c r="A758" s="114"/>
      <c r="B758" s="114"/>
      <c r="C758" s="114"/>
      <c r="D758" s="114"/>
      <c r="E758" s="114"/>
      <c r="F758" s="114"/>
      <c r="G758" s="114"/>
      <c r="H758" s="114"/>
      <c r="I758" s="114"/>
      <c r="J758" s="114"/>
      <c r="K758" s="114"/>
      <c r="L758" s="163"/>
    </row>
    <row r="759" spans="1:12" ht="18" x14ac:dyDescent="0.55000000000000004">
      <c r="A759" s="114"/>
      <c r="B759" s="114"/>
      <c r="C759" s="114"/>
      <c r="D759" s="114"/>
      <c r="E759" s="114"/>
      <c r="F759" s="114"/>
      <c r="G759" s="114"/>
      <c r="H759" s="114"/>
      <c r="I759" s="114"/>
      <c r="J759" s="114"/>
      <c r="K759" s="114"/>
      <c r="L759" s="163"/>
    </row>
    <row r="760" spans="1:12" ht="18" x14ac:dyDescent="0.55000000000000004">
      <c r="A760" s="114"/>
      <c r="B760" s="114"/>
      <c r="C760" s="114"/>
      <c r="D760" s="114"/>
      <c r="E760" s="114"/>
      <c r="F760" s="114"/>
      <c r="G760" s="114"/>
      <c r="H760" s="114"/>
      <c r="I760" s="114"/>
      <c r="J760" s="114"/>
      <c r="K760" s="114"/>
      <c r="L760" s="163"/>
    </row>
    <row r="761" spans="1:12" ht="18" x14ac:dyDescent="0.55000000000000004">
      <c r="A761" s="114"/>
      <c r="B761" s="114"/>
      <c r="C761" s="114"/>
      <c r="D761" s="114"/>
      <c r="E761" s="114"/>
      <c r="F761" s="114"/>
      <c r="G761" s="114"/>
      <c r="H761" s="114"/>
      <c r="I761" s="114"/>
      <c r="J761" s="114"/>
      <c r="K761" s="114"/>
      <c r="L761" s="163"/>
    </row>
    <row r="762" spans="1:12" ht="18" x14ac:dyDescent="0.55000000000000004">
      <c r="A762" s="114"/>
      <c r="B762" s="114"/>
      <c r="C762" s="114"/>
      <c r="D762" s="114"/>
      <c r="E762" s="114"/>
      <c r="F762" s="114"/>
      <c r="G762" s="114"/>
      <c r="H762" s="114"/>
      <c r="I762" s="114"/>
      <c r="J762" s="114"/>
      <c r="K762" s="114"/>
      <c r="L762" s="163"/>
    </row>
    <row r="763" spans="1:12" ht="18" x14ac:dyDescent="0.55000000000000004">
      <c r="A763" s="114"/>
      <c r="B763" s="114"/>
      <c r="C763" s="114"/>
      <c r="D763" s="114"/>
      <c r="E763" s="114"/>
      <c r="F763" s="114"/>
      <c r="G763" s="114"/>
      <c r="H763" s="114"/>
      <c r="I763" s="114"/>
      <c r="J763" s="114"/>
      <c r="K763" s="114"/>
      <c r="L763" s="163"/>
    </row>
    <row r="764" spans="1:12" ht="18" x14ac:dyDescent="0.55000000000000004">
      <c r="A764" s="114"/>
      <c r="B764" s="114"/>
      <c r="C764" s="114"/>
      <c r="D764" s="114"/>
      <c r="E764" s="114"/>
      <c r="F764" s="114"/>
      <c r="G764" s="114"/>
      <c r="H764" s="114"/>
      <c r="I764" s="114"/>
      <c r="J764" s="114"/>
      <c r="K764" s="114"/>
      <c r="L764" s="163"/>
    </row>
    <row r="765" spans="1:12" ht="18" x14ac:dyDescent="0.55000000000000004">
      <c r="A765" s="114"/>
      <c r="B765" s="114"/>
      <c r="C765" s="114"/>
      <c r="D765" s="114"/>
      <c r="E765" s="114"/>
      <c r="F765" s="114"/>
      <c r="G765" s="114"/>
      <c r="H765" s="114"/>
      <c r="I765" s="114"/>
      <c r="J765" s="114"/>
      <c r="K765" s="114"/>
      <c r="L765" s="163"/>
    </row>
    <row r="766" spans="1:12" ht="18" x14ac:dyDescent="0.55000000000000004">
      <c r="A766" s="114"/>
      <c r="B766" s="114"/>
      <c r="C766" s="114"/>
      <c r="D766" s="114"/>
      <c r="E766" s="114"/>
      <c r="F766" s="114"/>
      <c r="G766" s="114"/>
      <c r="H766" s="114"/>
      <c r="I766" s="114"/>
      <c r="J766" s="114"/>
      <c r="K766" s="114"/>
      <c r="L766" s="163"/>
    </row>
    <row r="767" spans="1:12" ht="18" x14ac:dyDescent="0.55000000000000004">
      <c r="A767" s="114"/>
      <c r="B767" s="114"/>
      <c r="C767" s="114"/>
      <c r="D767" s="114"/>
      <c r="E767" s="114"/>
      <c r="F767" s="114"/>
      <c r="G767" s="114"/>
      <c r="H767" s="114"/>
      <c r="I767" s="114"/>
      <c r="J767" s="114"/>
      <c r="K767" s="114"/>
      <c r="L767" s="163"/>
    </row>
    <row r="768" spans="1:12" ht="18" x14ac:dyDescent="0.55000000000000004">
      <c r="A768" s="114"/>
      <c r="B768" s="114"/>
      <c r="C768" s="114"/>
      <c r="D768" s="114"/>
      <c r="E768" s="114"/>
      <c r="F768" s="114"/>
      <c r="G768" s="114"/>
      <c r="H768" s="114"/>
      <c r="I768" s="114"/>
      <c r="J768" s="114"/>
      <c r="K768" s="114"/>
      <c r="L768" s="163"/>
    </row>
    <row r="769" spans="1:12" ht="18" x14ac:dyDescent="0.55000000000000004">
      <c r="A769" s="114"/>
      <c r="B769" s="114"/>
      <c r="C769" s="114"/>
      <c r="D769" s="114"/>
      <c r="E769" s="114"/>
      <c r="F769" s="114"/>
      <c r="G769" s="114"/>
      <c r="H769" s="114"/>
      <c r="I769" s="114"/>
      <c r="J769" s="114"/>
      <c r="K769" s="114"/>
      <c r="L769" s="163"/>
    </row>
    <row r="770" spans="1:12" ht="18" x14ac:dyDescent="0.55000000000000004">
      <c r="A770" s="114"/>
      <c r="B770" s="114"/>
      <c r="C770" s="114"/>
      <c r="D770" s="114"/>
      <c r="E770" s="114"/>
      <c r="F770" s="114"/>
      <c r="G770" s="114"/>
      <c r="H770" s="114"/>
      <c r="I770" s="114"/>
      <c r="J770" s="114"/>
      <c r="K770" s="114"/>
      <c r="L770" s="163"/>
    </row>
    <row r="771" spans="1:12" ht="18" x14ac:dyDescent="0.55000000000000004">
      <c r="A771" s="114"/>
      <c r="B771" s="114"/>
      <c r="C771" s="114"/>
      <c r="D771" s="114"/>
      <c r="E771" s="114"/>
      <c r="F771" s="114"/>
      <c r="G771" s="114"/>
      <c r="H771" s="114"/>
      <c r="I771" s="114"/>
      <c r="J771" s="114"/>
      <c r="K771" s="114"/>
      <c r="L771" s="163"/>
    </row>
    <row r="772" spans="1:12" ht="18" x14ac:dyDescent="0.55000000000000004">
      <c r="A772" s="114"/>
      <c r="B772" s="114"/>
      <c r="C772" s="114"/>
      <c r="D772" s="114"/>
      <c r="E772" s="114"/>
      <c r="F772" s="114"/>
      <c r="G772" s="114"/>
      <c r="H772" s="114"/>
      <c r="I772" s="114"/>
      <c r="J772" s="114"/>
      <c r="K772" s="114"/>
      <c r="L772" s="163"/>
    </row>
    <row r="773" spans="1:12" ht="18" x14ac:dyDescent="0.55000000000000004">
      <c r="A773" s="114"/>
      <c r="B773" s="114"/>
      <c r="C773" s="114"/>
      <c r="D773" s="114"/>
      <c r="E773" s="114"/>
      <c r="F773" s="114"/>
      <c r="G773" s="114"/>
      <c r="H773" s="114"/>
      <c r="I773" s="114"/>
      <c r="J773" s="114"/>
      <c r="K773" s="114"/>
      <c r="L773" s="163"/>
    </row>
    <row r="774" spans="1:12" ht="18" x14ac:dyDescent="0.55000000000000004">
      <c r="A774" s="114"/>
      <c r="B774" s="114"/>
      <c r="C774" s="114"/>
      <c r="D774" s="114"/>
      <c r="E774" s="114"/>
      <c r="F774" s="114"/>
      <c r="G774" s="114"/>
      <c r="H774" s="114"/>
      <c r="I774" s="114"/>
      <c r="J774" s="114"/>
      <c r="K774" s="114"/>
      <c r="L774" s="163"/>
    </row>
    <row r="775" spans="1:12" ht="18" x14ac:dyDescent="0.55000000000000004">
      <c r="A775" s="114"/>
      <c r="B775" s="114"/>
      <c r="C775" s="114"/>
      <c r="D775" s="114"/>
      <c r="E775" s="114"/>
      <c r="F775" s="114"/>
      <c r="G775" s="114"/>
      <c r="H775" s="114"/>
      <c r="I775" s="114"/>
      <c r="J775" s="114"/>
      <c r="K775" s="114"/>
      <c r="L775" s="163"/>
    </row>
    <row r="776" spans="1:12" ht="18" x14ac:dyDescent="0.55000000000000004">
      <c r="A776" s="114"/>
      <c r="B776" s="114"/>
      <c r="C776" s="114"/>
      <c r="D776" s="114"/>
      <c r="E776" s="114"/>
      <c r="F776" s="114"/>
      <c r="G776" s="114"/>
      <c r="H776" s="114"/>
      <c r="I776" s="114"/>
      <c r="J776" s="114"/>
      <c r="K776" s="114"/>
      <c r="L776" s="163"/>
    </row>
    <row r="777" spans="1:12" ht="18" x14ac:dyDescent="0.55000000000000004">
      <c r="A777" s="114"/>
      <c r="B777" s="114"/>
      <c r="C777" s="114"/>
      <c r="D777" s="114"/>
      <c r="E777" s="114"/>
      <c r="F777" s="114"/>
      <c r="G777" s="114"/>
      <c r="H777" s="114"/>
      <c r="I777" s="114"/>
      <c r="J777" s="114"/>
      <c r="K777" s="114"/>
      <c r="L777" s="163"/>
    </row>
    <row r="778" spans="1:12" ht="18" x14ac:dyDescent="0.55000000000000004">
      <c r="A778" s="114"/>
      <c r="B778" s="114"/>
      <c r="C778" s="114"/>
      <c r="D778" s="114"/>
      <c r="E778" s="114"/>
      <c r="F778" s="114"/>
      <c r="G778" s="114"/>
      <c r="H778" s="114"/>
      <c r="I778" s="114"/>
      <c r="J778" s="114"/>
      <c r="K778" s="114"/>
      <c r="L778" s="163"/>
    </row>
    <row r="779" spans="1:12" ht="18" x14ac:dyDescent="0.55000000000000004">
      <c r="A779" s="114"/>
      <c r="B779" s="114"/>
      <c r="C779" s="114"/>
      <c r="D779" s="114"/>
      <c r="E779" s="114"/>
      <c r="F779" s="114"/>
      <c r="G779" s="114"/>
      <c r="H779" s="114"/>
      <c r="I779" s="114"/>
      <c r="J779" s="114"/>
      <c r="K779" s="114"/>
      <c r="L779" s="163"/>
    </row>
    <row r="780" spans="1:12" ht="18" x14ac:dyDescent="0.55000000000000004">
      <c r="A780" s="114"/>
      <c r="B780" s="114"/>
      <c r="C780" s="114"/>
      <c r="D780" s="114"/>
      <c r="E780" s="114"/>
      <c r="F780" s="114"/>
      <c r="G780" s="114"/>
      <c r="H780" s="114"/>
      <c r="I780" s="114"/>
      <c r="J780" s="114"/>
      <c r="K780" s="114"/>
      <c r="L780" s="163"/>
    </row>
    <row r="781" spans="1:12" ht="18" x14ac:dyDescent="0.55000000000000004">
      <c r="A781" s="114"/>
      <c r="B781" s="114"/>
      <c r="C781" s="114"/>
      <c r="D781" s="114"/>
      <c r="E781" s="114"/>
      <c r="F781" s="114"/>
      <c r="G781" s="114"/>
      <c r="H781" s="114"/>
      <c r="I781" s="114"/>
      <c r="J781" s="114"/>
      <c r="K781" s="114"/>
      <c r="L781" s="163"/>
    </row>
    <row r="782" spans="1:12" ht="18" x14ac:dyDescent="0.55000000000000004">
      <c r="A782" s="114"/>
      <c r="B782" s="114"/>
      <c r="C782" s="114"/>
      <c r="D782" s="114"/>
      <c r="E782" s="114"/>
      <c r="F782" s="114"/>
      <c r="G782" s="114"/>
      <c r="H782" s="114"/>
      <c r="I782" s="114"/>
      <c r="J782" s="114"/>
      <c r="K782" s="114"/>
      <c r="L782" s="163"/>
    </row>
    <row r="783" spans="1:12" ht="18" x14ac:dyDescent="0.55000000000000004">
      <c r="A783" s="114"/>
      <c r="B783" s="114"/>
      <c r="C783" s="114"/>
      <c r="D783" s="114"/>
      <c r="E783" s="114"/>
      <c r="F783" s="114"/>
      <c r="G783" s="114"/>
      <c r="H783" s="114"/>
      <c r="I783" s="114"/>
      <c r="J783" s="114"/>
      <c r="K783" s="114"/>
      <c r="L783" s="163"/>
    </row>
    <row r="784" spans="1:12" ht="18" x14ac:dyDescent="0.55000000000000004">
      <c r="A784" s="114"/>
      <c r="B784" s="114"/>
      <c r="C784" s="114"/>
      <c r="D784" s="114"/>
      <c r="E784" s="114"/>
      <c r="F784" s="114"/>
      <c r="G784" s="114"/>
      <c r="H784" s="114"/>
      <c r="I784" s="114"/>
      <c r="J784" s="114"/>
      <c r="K784" s="114"/>
      <c r="L784" s="163"/>
    </row>
    <row r="785" spans="1:12" ht="18" x14ac:dyDescent="0.55000000000000004">
      <c r="A785" s="114"/>
      <c r="B785" s="114"/>
      <c r="C785" s="114"/>
      <c r="D785" s="114"/>
      <c r="E785" s="114"/>
      <c r="F785" s="114"/>
      <c r="G785" s="114"/>
      <c r="H785" s="114"/>
      <c r="I785" s="114"/>
      <c r="J785" s="114"/>
      <c r="K785" s="114"/>
      <c r="L785" s="163"/>
    </row>
    <row r="786" spans="1:12" ht="18" x14ac:dyDescent="0.55000000000000004">
      <c r="A786" s="114"/>
      <c r="B786" s="114"/>
      <c r="C786" s="114"/>
      <c r="D786" s="114"/>
      <c r="E786" s="114"/>
      <c r="F786" s="114"/>
      <c r="G786" s="114"/>
      <c r="H786" s="114"/>
      <c r="I786" s="114"/>
      <c r="J786" s="114"/>
      <c r="K786" s="114"/>
      <c r="L786" s="163"/>
    </row>
    <row r="787" spans="1:12" ht="18" x14ac:dyDescent="0.55000000000000004">
      <c r="A787" s="114"/>
      <c r="B787" s="114"/>
      <c r="C787" s="114"/>
      <c r="D787" s="114"/>
      <c r="E787" s="114"/>
      <c r="F787" s="114"/>
      <c r="G787" s="114"/>
      <c r="H787" s="114"/>
      <c r="I787" s="114"/>
      <c r="J787" s="114"/>
      <c r="K787" s="114"/>
      <c r="L787" s="163"/>
    </row>
    <row r="788" spans="1:12" ht="18" x14ac:dyDescent="0.55000000000000004">
      <c r="A788" s="114"/>
      <c r="B788" s="114"/>
      <c r="C788" s="114"/>
      <c r="D788" s="114"/>
      <c r="E788" s="114"/>
      <c r="F788" s="114"/>
      <c r="G788" s="114"/>
      <c r="H788" s="114"/>
      <c r="I788" s="114"/>
      <c r="J788" s="114"/>
      <c r="K788" s="114"/>
      <c r="L788" s="163"/>
    </row>
    <row r="789" spans="1:12" ht="18" x14ac:dyDescent="0.55000000000000004">
      <c r="A789" s="114"/>
      <c r="B789" s="114"/>
      <c r="C789" s="114"/>
      <c r="D789" s="114"/>
      <c r="E789" s="114"/>
      <c r="F789" s="114"/>
      <c r="G789" s="114"/>
      <c r="H789" s="114"/>
      <c r="I789" s="114"/>
      <c r="J789" s="114"/>
      <c r="K789" s="114"/>
      <c r="L789" s="163"/>
    </row>
    <row r="790" spans="1:12" ht="18" x14ac:dyDescent="0.55000000000000004">
      <c r="A790" s="114"/>
      <c r="B790" s="114"/>
      <c r="C790" s="114"/>
      <c r="D790" s="114"/>
      <c r="E790" s="114"/>
      <c r="F790" s="114"/>
      <c r="G790" s="114"/>
      <c r="H790" s="114"/>
      <c r="I790" s="114"/>
      <c r="J790" s="114"/>
      <c r="K790" s="114"/>
      <c r="L790" s="163"/>
    </row>
    <row r="791" spans="1:12" ht="18" x14ac:dyDescent="0.55000000000000004">
      <c r="A791" s="114"/>
      <c r="B791" s="114"/>
      <c r="C791" s="114"/>
      <c r="D791" s="114"/>
      <c r="E791" s="114"/>
      <c r="F791" s="114"/>
      <c r="G791" s="114"/>
      <c r="H791" s="114"/>
      <c r="I791" s="114"/>
      <c r="J791" s="114"/>
      <c r="K791" s="114"/>
      <c r="L791" s="163"/>
    </row>
    <row r="792" spans="1:12" ht="18" x14ac:dyDescent="0.55000000000000004">
      <c r="A792" s="114"/>
      <c r="B792" s="114"/>
      <c r="C792" s="114"/>
      <c r="D792" s="114"/>
      <c r="E792" s="114"/>
      <c r="F792" s="114"/>
      <c r="G792" s="114"/>
      <c r="H792" s="114"/>
      <c r="I792" s="114"/>
      <c r="J792" s="114"/>
      <c r="K792" s="114"/>
      <c r="L792" s="163"/>
    </row>
    <row r="793" spans="1:12" ht="18" x14ac:dyDescent="0.55000000000000004">
      <c r="A793" s="114"/>
      <c r="B793" s="114"/>
      <c r="C793" s="114"/>
      <c r="D793" s="114"/>
      <c r="E793" s="114"/>
      <c r="F793" s="114"/>
      <c r="G793" s="114"/>
      <c r="H793" s="114"/>
      <c r="I793" s="114"/>
      <c r="J793" s="114"/>
      <c r="K793" s="114"/>
      <c r="L793" s="163"/>
    </row>
    <row r="794" spans="1:12" ht="18" x14ac:dyDescent="0.55000000000000004">
      <c r="A794" s="114"/>
      <c r="B794" s="114"/>
      <c r="C794" s="114"/>
      <c r="D794" s="114"/>
      <c r="E794" s="114"/>
      <c r="F794" s="114"/>
      <c r="G794" s="114"/>
      <c r="H794" s="114"/>
      <c r="I794" s="114"/>
      <c r="J794" s="114"/>
      <c r="K794" s="114"/>
      <c r="L794" s="163"/>
    </row>
    <row r="795" spans="1:12" ht="18" x14ac:dyDescent="0.55000000000000004">
      <c r="A795" s="114"/>
      <c r="B795" s="114"/>
      <c r="C795" s="114"/>
      <c r="D795" s="114"/>
      <c r="E795" s="114"/>
      <c r="F795" s="114"/>
      <c r="G795" s="114"/>
      <c r="H795" s="114"/>
      <c r="I795" s="114"/>
      <c r="J795" s="114"/>
      <c r="K795" s="114"/>
      <c r="L795" s="163"/>
    </row>
    <row r="796" spans="1:12" ht="18" x14ac:dyDescent="0.55000000000000004">
      <c r="A796" s="114"/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63"/>
    </row>
    <row r="797" spans="1:12" ht="18" x14ac:dyDescent="0.55000000000000004">
      <c r="A797" s="114"/>
      <c r="B797" s="114"/>
      <c r="C797" s="114"/>
      <c r="D797" s="114"/>
      <c r="E797" s="114"/>
      <c r="F797" s="114"/>
      <c r="G797" s="114"/>
      <c r="H797" s="114"/>
      <c r="I797" s="114"/>
      <c r="J797" s="114"/>
      <c r="K797" s="114"/>
      <c r="L797" s="163"/>
    </row>
    <row r="798" spans="1:12" ht="18" x14ac:dyDescent="0.55000000000000004">
      <c r="A798" s="114"/>
      <c r="B798" s="114"/>
      <c r="C798" s="114"/>
      <c r="D798" s="114"/>
      <c r="E798" s="114"/>
      <c r="F798" s="114"/>
      <c r="G798" s="114"/>
      <c r="H798" s="114"/>
      <c r="I798" s="114"/>
      <c r="J798" s="114"/>
      <c r="K798" s="114"/>
      <c r="L798" s="163"/>
    </row>
    <row r="799" spans="1:12" ht="18" x14ac:dyDescent="0.55000000000000004">
      <c r="A799" s="114"/>
      <c r="B799" s="114"/>
      <c r="C799" s="114"/>
      <c r="D799" s="114"/>
      <c r="E799" s="114"/>
      <c r="F799" s="114"/>
      <c r="G799" s="114"/>
      <c r="H799" s="114"/>
      <c r="I799" s="114"/>
      <c r="J799" s="114"/>
      <c r="K799" s="114"/>
      <c r="L799" s="163"/>
    </row>
    <row r="800" spans="1:12" ht="18" x14ac:dyDescent="0.55000000000000004">
      <c r="A800" s="114"/>
      <c r="B800" s="114"/>
      <c r="C800" s="114"/>
      <c r="D800" s="114"/>
      <c r="E800" s="114"/>
      <c r="F800" s="114"/>
      <c r="G800" s="114"/>
      <c r="H800" s="114"/>
      <c r="I800" s="114"/>
      <c r="J800" s="114"/>
      <c r="K800" s="114"/>
      <c r="L800" s="163"/>
    </row>
    <row r="801" spans="1:12" ht="18" x14ac:dyDescent="0.55000000000000004">
      <c r="A801" s="114"/>
      <c r="B801" s="114"/>
      <c r="C801" s="114"/>
      <c r="D801" s="114"/>
      <c r="E801" s="114"/>
      <c r="F801" s="114"/>
      <c r="G801" s="114"/>
      <c r="H801" s="114"/>
      <c r="I801" s="114"/>
      <c r="J801" s="114"/>
      <c r="K801" s="114"/>
      <c r="L801" s="163"/>
    </row>
    <row r="802" spans="1:12" ht="18" x14ac:dyDescent="0.55000000000000004">
      <c r="A802" s="114"/>
      <c r="B802" s="114"/>
      <c r="C802" s="114"/>
      <c r="D802" s="114"/>
      <c r="E802" s="114"/>
      <c r="F802" s="114"/>
      <c r="G802" s="114"/>
      <c r="H802" s="114"/>
      <c r="I802" s="114"/>
      <c r="J802" s="114"/>
      <c r="K802" s="114"/>
      <c r="L802" s="163"/>
    </row>
    <row r="803" spans="1:12" ht="18" x14ac:dyDescent="0.55000000000000004">
      <c r="A803" s="114"/>
      <c r="B803" s="114"/>
      <c r="C803" s="114"/>
      <c r="D803" s="114"/>
      <c r="E803" s="114"/>
      <c r="F803" s="114"/>
      <c r="G803" s="114"/>
      <c r="H803" s="114"/>
      <c r="I803" s="114"/>
      <c r="J803" s="114"/>
      <c r="K803" s="114"/>
      <c r="L803" s="163"/>
    </row>
    <row r="804" spans="1:12" ht="18" x14ac:dyDescent="0.55000000000000004">
      <c r="A804" s="114"/>
      <c r="B804" s="114"/>
      <c r="C804" s="114"/>
      <c r="D804" s="114"/>
      <c r="E804" s="114"/>
      <c r="F804" s="114"/>
      <c r="G804" s="114"/>
      <c r="H804" s="114"/>
      <c r="I804" s="114"/>
      <c r="J804" s="114"/>
      <c r="K804" s="114"/>
      <c r="L804" s="163"/>
    </row>
    <row r="805" spans="1:12" ht="18" x14ac:dyDescent="0.55000000000000004">
      <c r="A805" s="114"/>
      <c r="B805" s="114"/>
      <c r="C805" s="114"/>
      <c r="D805" s="114"/>
      <c r="E805" s="114"/>
      <c r="F805" s="114"/>
      <c r="G805" s="114"/>
      <c r="H805" s="114"/>
      <c r="I805" s="114"/>
      <c r="J805" s="114"/>
      <c r="K805" s="114"/>
      <c r="L805" s="163"/>
    </row>
    <row r="806" spans="1:12" ht="18" x14ac:dyDescent="0.55000000000000004">
      <c r="A806" s="114"/>
      <c r="B806" s="114"/>
      <c r="C806" s="114"/>
      <c r="D806" s="114"/>
      <c r="E806" s="114"/>
      <c r="F806" s="114"/>
      <c r="G806" s="114"/>
      <c r="H806" s="114"/>
      <c r="I806" s="114"/>
      <c r="J806" s="114"/>
      <c r="K806" s="114"/>
      <c r="L806" s="163"/>
    </row>
    <row r="807" spans="1:12" ht="18" x14ac:dyDescent="0.55000000000000004">
      <c r="A807" s="114"/>
      <c r="B807" s="114"/>
      <c r="C807" s="114"/>
      <c r="D807" s="114"/>
      <c r="E807" s="114"/>
      <c r="F807" s="114"/>
      <c r="G807" s="114"/>
      <c r="H807" s="114"/>
      <c r="I807" s="114"/>
      <c r="J807" s="114"/>
      <c r="K807" s="114"/>
      <c r="L807" s="163"/>
    </row>
    <row r="808" spans="1:12" ht="18" x14ac:dyDescent="0.55000000000000004">
      <c r="A808" s="114"/>
      <c r="B808" s="114"/>
      <c r="C808" s="114"/>
      <c r="D808" s="114"/>
      <c r="E808" s="114"/>
      <c r="F808" s="114"/>
      <c r="G808" s="114"/>
      <c r="H808" s="114"/>
      <c r="I808" s="114"/>
      <c r="J808" s="114"/>
      <c r="K808" s="114"/>
      <c r="L808" s="163"/>
    </row>
    <row r="809" spans="1:12" ht="18" x14ac:dyDescent="0.55000000000000004">
      <c r="A809" s="114"/>
      <c r="B809" s="114"/>
      <c r="C809" s="114"/>
      <c r="D809" s="114"/>
      <c r="E809" s="114"/>
      <c r="F809" s="114"/>
      <c r="G809" s="114"/>
      <c r="H809" s="114"/>
      <c r="I809" s="114"/>
      <c r="J809" s="114"/>
      <c r="K809" s="114"/>
      <c r="L809" s="163"/>
    </row>
    <row r="810" spans="1:12" ht="18" x14ac:dyDescent="0.55000000000000004">
      <c r="A810" s="114"/>
      <c r="B810" s="114"/>
      <c r="C810" s="114"/>
      <c r="D810" s="114"/>
      <c r="E810" s="114"/>
      <c r="F810" s="114"/>
      <c r="G810" s="114"/>
      <c r="H810" s="114"/>
      <c r="I810" s="114"/>
      <c r="J810" s="114"/>
      <c r="K810" s="114"/>
      <c r="L810" s="163"/>
    </row>
    <row r="811" spans="1:12" ht="18" x14ac:dyDescent="0.55000000000000004">
      <c r="A811" s="114"/>
      <c r="B811" s="114"/>
      <c r="C811" s="114"/>
      <c r="D811" s="114"/>
      <c r="E811" s="114"/>
      <c r="F811" s="114"/>
      <c r="G811" s="114"/>
      <c r="H811" s="114"/>
      <c r="I811" s="114"/>
      <c r="J811" s="114"/>
      <c r="K811" s="114"/>
      <c r="L811" s="163"/>
    </row>
    <row r="812" spans="1:12" ht="18" x14ac:dyDescent="0.55000000000000004">
      <c r="A812" s="114"/>
      <c r="B812" s="114"/>
      <c r="C812" s="114"/>
      <c r="D812" s="114"/>
      <c r="E812" s="114"/>
      <c r="F812" s="114"/>
      <c r="G812" s="114"/>
      <c r="H812" s="114"/>
      <c r="I812" s="114"/>
      <c r="J812" s="114"/>
      <c r="K812" s="114"/>
      <c r="L812" s="163"/>
    </row>
    <row r="813" spans="1:12" ht="18" x14ac:dyDescent="0.55000000000000004">
      <c r="A813" s="114"/>
      <c r="B813" s="114"/>
      <c r="C813" s="114"/>
      <c r="D813" s="114"/>
      <c r="E813" s="114"/>
      <c r="F813" s="114"/>
      <c r="G813" s="114"/>
      <c r="H813" s="114"/>
      <c r="I813" s="114"/>
      <c r="J813" s="114"/>
      <c r="K813" s="114"/>
      <c r="L813" s="163"/>
    </row>
    <row r="814" spans="1:12" ht="18" x14ac:dyDescent="0.55000000000000004">
      <c r="A814" s="114"/>
      <c r="B814" s="114"/>
      <c r="C814" s="114"/>
      <c r="D814" s="114"/>
      <c r="E814" s="114"/>
      <c r="F814" s="114"/>
      <c r="G814" s="114"/>
      <c r="H814" s="114"/>
      <c r="I814" s="114"/>
      <c r="J814" s="114"/>
      <c r="K814" s="114"/>
      <c r="L814" s="163"/>
    </row>
    <row r="815" spans="1:12" ht="18" x14ac:dyDescent="0.55000000000000004">
      <c r="A815" s="114"/>
      <c r="B815" s="114"/>
      <c r="C815" s="114"/>
      <c r="D815" s="114"/>
      <c r="E815" s="114"/>
      <c r="F815" s="114"/>
      <c r="G815" s="114"/>
      <c r="H815" s="114"/>
      <c r="I815" s="114"/>
      <c r="J815" s="114"/>
      <c r="K815" s="114"/>
      <c r="L815" s="163"/>
    </row>
    <row r="816" spans="1:12" ht="18" x14ac:dyDescent="0.55000000000000004">
      <c r="A816" s="114"/>
      <c r="B816" s="114"/>
      <c r="C816" s="114"/>
      <c r="D816" s="114"/>
      <c r="E816" s="114"/>
      <c r="F816" s="114"/>
      <c r="G816" s="114"/>
      <c r="H816" s="114"/>
      <c r="I816" s="114"/>
      <c r="J816" s="114"/>
      <c r="K816" s="114"/>
      <c r="L816" s="163"/>
    </row>
    <row r="817" spans="1:12" ht="18" x14ac:dyDescent="0.55000000000000004">
      <c r="A817" s="114"/>
      <c r="B817" s="114"/>
      <c r="C817" s="114"/>
      <c r="D817" s="114"/>
      <c r="E817" s="114"/>
      <c r="F817" s="114"/>
      <c r="G817" s="114"/>
      <c r="H817" s="114"/>
      <c r="I817" s="114"/>
      <c r="J817" s="114"/>
      <c r="K817" s="114"/>
      <c r="L817" s="163"/>
    </row>
    <row r="818" spans="1:12" ht="18" x14ac:dyDescent="0.55000000000000004">
      <c r="A818" s="114"/>
      <c r="B818" s="114"/>
      <c r="C818" s="114"/>
      <c r="D818" s="114"/>
      <c r="E818" s="114"/>
      <c r="F818" s="114"/>
      <c r="G818" s="114"/>
      <c r="H818" s="114"/>
      <c r="I818" s="114"/>
      <c r="J818" s="114"/>
      <c r="K818" s="114"/>
      <c r="L818" s="163"/>
    </row>
    <row r="819" spans="1:12" ht="18" x14ac:dyDescent="0.55000000000000004">
      <c r="A819" s="114"/>
      <c r="B819" s="114"/>
      <c r="C819" s="114"/>
      <c r="D819" s="114"/>
      <c r="E819" s="114"/>
      <c r="F819" s="114"/>
      <c r="G819" s="114"/>
      <c r="H819" s="114"/>
      <c r="I819" s="114"/>
      <c r="J819" s="114"/>
      <c r="K819" s="114"/>
      <c r="L819" s="163"/>
    </row>
    <row r="820" spans="1:12" ht="18" x14ac:dyDescent="0.55000000000000004">
      <c r="A820" s="114"/>
      <c r="B820" s="114"/>
      <c r="C820" s="114"/>
      <c r="D820" s="114"/>
      <c r="E820" s="114"/>
      <c r="F820" s="114"/>
      <c r="G820" s="114"/>
      <c r="H820" s="114"/>
      <c r="I820" s="114"/>
      <c r="J820" s="114"/>
      <c r="K820" s="114"/>
      <c r="L820" s="163"/>
    </row>
    <row r="821" spans="1:12" ht="18" x14ac:dyDescent="0.55000000000000004">
      <c r="A821" s="114"/>
      <c r="B821" s="114"/>
      <c r="C821" s="114"/>
      <c r="D821" s="114"/>
      <c r="E821" s="114"/>
      <c r="F821" s="114"/>
      <c r="G821" s="114"/>
      <c r="H821" s="114"/>
      <c r="I821" s="114"/>
      <c r="J821" s="114"/>
      <c r="K821" s="114"/>
      <c r="L821" s="163"/>
    </row>
    <row r="822" spans="1:12" ht="18" x14ac:dyDescent="0.55000000000000004">
      <c r="A822" s="114"/>
      <c r="B822" s="114"/>
      <c r="C822" s="114"/>
      <c r="D822" s="114"/>
      <c r="E822" s="114"/>
      <c r="F822" s="114"/>
      <c r="G822" s="114"/>
      <c r="H822" s="114"/>
      <c r="I822" s="114"/>
      <c r="J822" s="114"/>
      <c r="K822" s="114"/>
      <c r="L822" s="163"/>
    </row>
    <row r="823" spans="1:12" ht="18" x14ac:dyDescent="0.55000000000000004">
      <c r="A823" s="114"/>
      <c r="B823" s="114"/>
      <c r="C823" s="114"/>
      <c r="D823" s="114"/>
      <c r="E823" s="114"/>
      <c r="F823" s="114"/>
      <c r="G823" s="114"/>
      <c r="H823" s="114"/>
      <c r="I823" s="114"/>
      <c r="J823" s="114"/>
      <c r="K823" s="114"/>
      <c r="L823" s="163"/>
    </row>
    <row r="824" spans="1:12" ht="18" x14ac:dyDescent="0.55000000000000004">
      <c r="A824" s="114"/>
      <c r="B824" s="114"/>
      <c r="C824" s="114"/>
      <c r="D824" s="114"/>
      <c r="E824" s="114"/>
      <c r="F824" s="114"/>
      <c r="G824" s="114"/>
      <c r="H824" s="114"/>
      <c r="I824" s="114"/>
      <c r="J824" s="114"/>
      <c r="K824" s="114"/>
      <c r="L824" s="163"/>
    </row>
    <row r="825" spans="1:12" ht="18" x14ac:dyDescent="0.55000000000000004">
      <c r="A825" s="114"/>
      <c r="B825" s="114"/>
      <c r="C825" s="114"/>
      <c r="D825" s="114"/>
      <c r="E825" s="114"/>
      <c r="F825" s="114"/>
      <c r="G825" s="114"/>
      <c r="H825" s="114"/>
      <c r="I825" s="114"/>
      <c r="J825" s="114"/>
      <c r="K825" s="114"/>
      <c r="L825" s="163"/>
    </row>
    <row r="826" spans="1:12" ht="18" x14ac:dyDescent="0.55000000000000004">
      <c r="A826" s="114"/>
      <c r="B826" s="114"/>
      <c r="C826" s="114"/>
      <c r="D826" s="114"/>
      <c r="E826" s="114"/>
      <c r="F826" s="114"/>
      <c r="G826" s="114"/>
      <c r="H826" s="114"/>
      <c r="I826" s="114"/>
      <c r="J826" s="114"/>
      <c r="K826" s="114"/>
      <c r="L826" s="163"/>
    </row>
    <row r="827" spans="1:12" ht="18" x14ac:dyDescent="0.55000000000000004">
      <c r="A827" s="114"/>
      <c r="B827" s="114"/>
      <c r="C827" s="114"/>
      <c r="D827" s="114"/>
      <c r="E827" s="114"/>
      <c r="F827" s="114"/>
      <c r="G827" s="114"/>
      <c r="H827" s="114"/>
      <c r="I827" s="114"/>
      <c r="J827" s="114"/>
      <c r="K827" s="114"/>
      <c r="L827" s="163"/>
    </row>
    <row r="828" spans="1:12" ht="18" x14ac:dyDescent="0.55000000000000004">
      <c r="A828" s="114"/>
      <c r="B828" s="114"/>
      <c r="C828" s="114"/>
      <c r="D828" s="114"/>
      <c r="E828" s="114"/>
      <c r="F828" s="114"/>
      <c r="G828" s="114"/>
      <c r="H828" s="114"/>
      <c r="I828" s="114"/>
      <c r="J828" s="114"/>
      <c r="K828" s="114"/>
      <c r="L828" s="163"/>
    </row>
    <row r="829" spans="1:12" ht="18" x14ac:dyDescent="0.55000000000000004">
      <c r="A829" s="114"/>
      <c r="B829" s="114"/>
      <c r="C829" s="114"/>
      <c r="D829" s="114"/>
      <c r="E829" s="114"/>
      <c r="F829" s="114"/>
      <c r="G829" s="114"/>
      <c r="H829" s="114"/>
      <c r="I829" s="114"/>
      <c r="J829" s="114"/>
      <c r="K829" s="114"/>
      <c r="L829" s="163"/>
    </row>
    <row r="830" spans="1:12" ht="18" x14ac:dyDescent="0.55000000000000004">
      <c r="A830" s="114"/>
      <c r="B830" s="114"/>
      <c r="C830" s="114"/>
      <c r="D830" s="114"/>
      <c r="E830" s="114"/>
      <c r="F830" s="114"/>
      <c r="G830" s="114"/>
      <c r="H830" s="114"/>
      <c r="I830" s="114"/>
      <c r="J830" s="114"/>
      <c r="K830" s="114"/>
      <c r="L830" s="163"/>
    </row>
    <row r="831" spans="1:12" ht="18" x14ac:dyDescent="0.55000000000000004">
      <c r="A831" s="114"/>
      <c r="B831" s="114"/>
      <c r="C831" s="114"/>
      <c r="D831" s="114"/>
      <c r="E831" s="114"/>
      <c r="F831" s="114"/>
      <c r="G831" s="114"/>
      <c r="H831" s="114"/>
      <c r="I831" s="114"/>
      <c r="J831" s="114"/>
      <c r="K831" s="114"/>
      <c r="L831" s="163"/>
    </row>
    <row r="832" spans="1:12" ht="18" x14ac:dyDescent="0.55000000000000004">
      <c r="A832" s="114"/>
      <c r="B832" s="114"/>
      <c r="C832" s="114"/>
      <c r="D832" s="114"/>
      <c r="E832" s="114"/>
      <c r="F832" s="114"/>
      <c r="G832" s="114"/>
      <c r="H832" s="114"/>
      <c r="I832" s="114"/>
      <c r="J832" s="114"/>
      <c r="K832" s="114"/>
      <c r="L832" s="163"/>
    </row>
    <row r="833" spans="1:12" ht="18" x14ac:dyDescent="0.55000000000000004">
      <c r="A833" s="114"/>
      <c r="B833" s="114"/>
      <c r="C833" s="114"/>
      <c r="D833" s="114"/>
      <c r="E833" s="114"/>
      <c r="F833" s="114"/>
      <c r="G833" s="114"/>
      <c r="H833" s="114"/>
      <c r="I833" s="114"/>
      <c r="J833" s="114"/>
      <c r="K833" s="114"/>
      <c r="L833" s="163"/>
    </row>
    <row r="834" spans="1:12" ht="18" x14ac:dyDescent="0.55000000000000004">
      <c r="A834" s="114"/>
      <c r="B834" s="114"/>
      <c r="C834" s="114"/>
      <c r="D834" s="114"/>
      <c r="E834" s="114"/>
      <c r="F834" s="114"/>
      <c r="G834" s="114"/>
      <c r="H834" s="114"/>
      <c r="I834" s="114"/>
      <c r="J834" s="114"/>
      <c r="K834" s="114"/>
      <c r="L834" s="163"/>
    </row>
    <row r="835" spans="1:12" ht="18" x14ac:dyDescent="0.55000000000000004">
      <c r="A835" s="114"/>
      <c r="B835" s="114"/>
      <c r="C835" s="114"/>
      <c r="D835" s="114"/>
      <c r="E835" s="114"/>
      <c r="F835" s="114"/>
      <c r="G835" s="114"/>
      <c r="H835" s="114"/>
      <c r="I835" s="114"/>
      <c r="J835" s="114"/>
      <c r="K835" s="114"/>
      <c r="L835" s="163"/>
    </row>
    <row r="836" spans="1:12" ht="18" x14ac:dyDescent="0.55000000000000004">
      <c r="A836" s="114"/>
      <c r="B836" s="114"/>
      <c r="C836" s="114"/>
      <c r="D836" s="114"/>
      <c r="E836" s="114"/>
      <c r="F836" s="114"/>
      <c r="G836" s="114"/>
      <c r="H836" s="114"/>
      <c r="I836" s="114"/>
      <c r="J836" s="114"/>
      <c r="K836" s="114"/>
      <c r="L836" s="163"/>
    </row>
    <row r="837" spans="1:12" ht="18" x14ac:dyDescent="0.55000000000000004">
      <c r="A837" s="114"/>
      <c r="B837" s="114"/>
      <c r="C837" s="114"/>
      <c r="D837" s="114"/>
      <c r="E837" s="114"/>
      <c r="F837" s="114"/>
      <c r="G837" s="114"/>
      <c r="H837" s="114"/>
      <c r="I837" s="114"/>
      <c r="J837" s="114"/>
      <c r="K837" s="114"/>
      <c r="L837" s="163"/>
    </row>
    <row r="838" spans="1:12" ht="18" x14ac:dyDescent="0.55000000000000004">
      <c r="A838" s="114"/>
      <c r="B838" s="114"/>
      <c r="C838" s="114"/>
      <c r="D838" s="114"/>
      <c r="E838" s="114"/>
      <c r="F838" s="114"/>
      <c r="G838" s="114"/>
      <c r="H838" s="114"/>
      <c r="I838" s="114"/>
      <c r="J838" s="114"/>
      <c r="K838" s="114"/>
      <c r="L838" s="163"/>
    </row>
    <row r="839" spans="1:12" ht="18" x14ac:dyDescent="0.55000000000000004">
      <c r="A839" s="114"/>
      <c r="B839" s="114"/>
      <c r="C839" s="114"/>
      <c r="D839" s="114"/>
      <c r="E839" s="114"/>
      <c r="F839" s="114"/>
      <c r="G839" s="114"/>
      <c r="H839" s="114"/>
      <c r="I839" s="114"/>
      <c r="J839" s="114"/>
      <c r="K839" s="114"/>
      <c r="L839" s="163"/>
    </row>
    <row r="840" spans="1:12" ht="18" x14ac:dyDescent="0.55000000000000004">
      <c r="A840" s="114"/>
      <c r="B840" s="114"/>
      <c r="C840" s="114"/>
      <c r="D840" s="114"/>
      <c r="E840" s="114"/>
      <c r="F840" s="114"/>
      <c r="G840" s="114"/>
      <c r="H840" s="114"/>
      <c r="I840" s="114"/>
      <c r="J840" s="114"/>
      <c r="K840" s="114"/>
      <c r="L840" s="163"/>
    </row>
    <row r="841" spans="1:12" ht="18" x14ac:dyDescent="0.55000000000000004">
      <c r="A841" s="114"/>
      <c r="B841" s="114"/>
      <c r="C841" s="114"/>
      <c r="D841" s="114"/>
      <c r="E841" s="114"/>
      <c r="F841" s="114"/>
      <c r="G841" s="114"/>
      <c r="H841" s="114"/>
      <c r="I841" s="114"/>
      <c r="J841" s="114"/>
      <c r="K841" s="114"/>
      <c r="L841" s="163"/>
    </row>
    <row r="842" spans="1:12" ht="18" x14ac:dyDescent="0.55000000000000004">
      <c r="A842" s="114"/>
      <c r="B842" s="114"/>
      <c r="C842" s="114"/>
      <c r="D842" s="114"/>
      <c r="E842" s="114"/>
      <c r="F842" s="114"/>
      <c r="G842" s="114"/>
      <c r="H842" s="114"/>
      <c r="I842" s="114"/>
      <c r="J842" s="114"/>
      <c r="K842" s="114"/>
      <c r="L842" s="163"/>
    </row>
    <row r="843" spans="1:12" ht="18" x14ac:dyDescent="0.55000000000000004">
      <c r="A843" s="114"/>
      <c r="B843" s="114"/>
      <c r="C843" s="114"/>
      <c r="D843" s="114"/>
      <c r="E843" s="114"/>
      <c r="F843" s="114"/>
      <c r="G843" s="114"/>
      <c r="H843" s="114"/>
      <c r="I843" s="114"/>
      <c r="J843" s="114"/>
      <c r="K843" s="114"/>
      <c r="L843" s="163"/>
    </row>
    <row r="844" spans="1:12" ht="18" x14ac:dyDescent="0.55000000000000004">
      <c r="A844" s="114"/>
      <c r="B844" s="114"/>
      <c r="C844" s="114"/>
      <c r="D844" s="114"/>
      <c r="E844" s="114"/>
      <c r="F844" s="114"/>
      <c r="G844" s="114"/>
      <c r="H844" s="114"/>
      <c r="I844" s="114"/>
      <c r="J844" s="114"/>
      <c r="K844" s="114"/>
      <c r="L844" s="163"/>
    </row>
    <row r="845" spans="1:12" ht="18" x14ac:dyDescent="0.55000000000000004">
      <c r="A845" s="114"/>
      <c r="B845" s="114"/>
      <c r="C845" s="114"/>
      <c r="D845" s="114"/>
      <c r="E845" s="114"/>
      <c r="F845" s="114"/>
      <c r="G845" s="114"/>
      <c r="H845" s="114"/>
      <c r="I845" s="114"/>
      <c r="J845" s="114"/>
      <c r="K845" s="114"/>
      <c r="L845" s="163"/>
    </row>
    <row r="846" spans="1:12" ht="18" x14ac:dyDescent="0.55000000000000004">
      <c r="A846" s="114"/>
      <c r="B846" s="114"/>
      <c r="C846" s="114"/>
      <c r="D846" s="114"/>
      <c r="E846" s="114"/>
      <c r="F846" s="114"/>
      <c r="G846" s="114"/>
      <c r="H846" s="114"/>
      <c r="I846" s="114"/>
      <c r="J846" s="114"/>
      <c r="K846" s="114"/>
      <c r="L846" s="163"/>
    </row>
    <row r="847" spans="1:12" ht="18" x14ac:dyDescent="0.55000000000000004">
      <c r="A847" s="114"/>
      <c r="B847" s="114"/>
      <c r="C847" s="114"/>
      <c r="D847" s="114"/>
      <c r="E847" s="114"/>
      <c r="F847" s="114"/>
      <c r="G847" s="114"/>
      <c r="H847" s="114"/>
      <c r="I847" s="114"/>
      <c r="J847" s="114"/>
      <c r="K847" s="114"/>
      <c r="L847" s="163"/>
    </row>
    <row r="848" spans="1:12" ht="18" x14ac:dyDescent="0.55000000000000004">
      <c r="A848" s="114"/>
      <c r="B848" s="114"/>
      <c r="C848" s="114"/>
      <c r="D848" s="114"/>
      <c r="E848" s="114"/>
      <c r="F848" s="114"/>
      <c r="G848" s="114"/>
      <c r="H848" s="114"/>
      <c r="I848" s="114"/>
      <c r="J848" s="114"/>
      <c r="K848" s="114"/>
      <c r="L848" s="163"/>
    </row>
    <row r="849" spans="1:12" ht="18" x14ac:dyDescent="0.55000000000000004">
      <c r="A849" s="114"/>
      <c r="B849" s="114"/>
      <c r="C849" s="114"/>
      <c r="D849" s="114"/>
      <c r="E849" s="114"/>
      <c r="F849" s="114"/>
      <c r="G849" s="114"/>
      <c r="H849" s="114"/>
      <c r="I849" s="114"/>
      <c r="J849" s="114"/>
      <c r="K849" s="114"/>
      <c r="L849" s="163"/>
    </row>
    <row r="850" spans="1:12" ht="18" x14ac:dyDescent="0.55000000000000004">
      <c r="A850" s="114"/>
      <c r="B850" s="114"/>
      <c r="C850" s="114"/>
      <c r="D850" s="114"/>
      <c r="E850" s="114"/>
      <c r="F850" s="114"/>
      <c r="G850" s="114"/>
      <c r="H850" s="114"/>
      <c r="I850" s="114"/>
      <c r="J850" s="114"/>
      <c r="K850" s="114"/>
      <c r="L850" s="163"/>
    </row>
    <row r="851" spans="1:12" ht="18" x14ac:dyDescent="0.55000000000000004">
      <c r="A851" s="114"/>
      <c r="B851" s="114"/>
      <c r="C851" s="114"/>
      <c r="D851" s="114"/>
      <c r="E851" s="114"/>
      <c r="F851" s="114"/>
      <c r="G851" s="114"/>
      <c r="H851" s="114"/>
      <c r="I851" s="114"/>
      <c r="J851" s="114"/>
      <c r="K851" s="114"/>
      <c r="L851" s="163"/>
    </row>
    <row r="852" spans="1:12" ht="18" x14ac:dyDescent="0.55000000000000004">
      <c r="A852" s="114"/>
      <c r="B852" s="114"/>
      <c r="C852" s="114"/>
      <c r="D852" s="114"/>
      <c r="E852" s="114"/>
      <c r="F852" s="114"/>
      <c r="G852" s="114"/>
      <c r="H852" s="114"/>
      <c r="I852" s="114"/>
      <c r="J852" s="114"/>
      <c r="K852" s="114"/>
      <c r="L852" s="163"/>
    </row>
    <row r="853" spans="1:12" ht="18" x14ac:dyDescent="0.55000000000000004">
      <c r="A853" s="114"/>
      <c r="B853" s="114"/>
      <c r="C853" s="114"/>
      <c r="D853" s="114"/>
      <c r="E853" s="114"/>
      <c r="F853" s="114"/>
      <c r="G853" s="114"/>
      <c r="H853" s="114"/>
      <c r="I853" s="114"/>
      <c r="J853" s="114"/>
      <c r="K853" s="114"/>
      <c r="L853" s="163"/>
    </row>
    <row r="854" spans="1:12" ht="18" x14ac:dyDescent="0.55000000000000004">
      <c r="A854" s="114"/>
      <c r="B854" s="114"/>
      <c r="C854" s="114"/>
      <c r="D854" s="114"/>
      <c r="E854" s="114"/>
      <c r="F854" s="114"/>
      <c r="G854" s="114"/>
      <c r="H854" s="114"/>
      <c r="I854" s="114"/>
      <c r="J854" s="114"/>
      <c r="K854" s="114"/>
      <c r="L854" s="163"/>
    </row>
    <row r="855" spans="1:12" ht="18" x14ac:dyDescent="0.55000000000000004">
      <c r="A855" s="114"/>
      <c r="B855" s="114"/>
      <c r="C855" s="114"/>
      <c r="D855" s="114"/>
      <c r="E855" s="114"/>
      <c r="F855" s="114"/>
      <c r="G855" s="114"/>
      <c r="H855" s="114"/>
      <c r="I855" s="114"/>
      <c r="J855" s="114"/>
      <c r="K855" s="114"/>
      <c r="L855" s="163"/>
    </row>
    <row r="856" spans="1:12" ht="18" x14ac:dyDescent="0.55000000000000004">
      <c r="A856" s="114"/>
      <c r="B856" s="114"/>
      <c r="C856" s="114"/>
      <c r="D856" s="114"/>
      <c r="E856" s="114"/>
      <c r="F856" s="114"/>
      <c r="G856" s="114"/>
      <c r="H856" s="114"/>
      <c r="I856" s="114"/>
      <c r="J856" s="114"/>
      <c r="K856" s="114"/>
      <c r="L856" s="163"/>
    </row>
    <row r="857" spans="1:12" ht="18" x14ac:dyDescent="0.55000000000000004">
      <c r="A857" s="114"/>
      <c r="B857" s="114"/>
      <c r="C857" s="114"/>
      <c r="D857" s="114"/>
      <c r="E857" s="114"/>
      <c r="F857" s="114"/>
      <c r="G857" s="114"/>
      <c r="H857" s="114"/>
      <c r="I857" s="114"/>
      <c r="J857" s="114"/>
      <c r="K857" s="114"/>
      <c r="L857" s="163"/>
    </row>
    <row r="858" spans="1:12" ht="18" x14ac:dyDescent="0.55000000000000004">
      <c r="A858" s="114"/>
      <c r="B858" s="114"/>
      <c r="C858" s="114"/>
      <c r="D858" s="114"/>
      <c r="E858" s="114"/>
      <c r="F858" s="114"/>
      <c r="G858" s="114"/>
      <c r="H858" s="114"/>
      <c r="I858" s="114"/>
      <c r="J858" s="114"/>
      <c r="K858" s="114"/>
      <c r="L858" s="163"/>
    </row>
    <row r="859" spans="1:12" ht="18" x14ac:dyDescent="0.55000000000000004">
      <c r="A859" s="114"/>
      <c r="B859" s="114"/>
      <c r="C859" s="114"/>
      <c r="D859" s="114"/>
      <c r="E859" s="114"/>
      <c r="F859" s="114"/>
      <c r="G859" s="114"/>
      <c r="H859" s="114"/>
      <c r="I859" s="114"/>
      <c r="J859" s="114"/>
      <c r="K859" s="114"/>
      <c r="L859" s="163"/>
    </row>
    <row r="860" spans="1:12" ht="18" x14ac:dyDescent="0.55000000000000004">
      <c r="A860" s="114"/>
      <c r="B860" s="114"/>
      <c r="C860" s="114"/>
      <c r="D860" s="114"/>
      <c r="E860" s="114"/>
      <c r="F860" s="114"/>
      <c r="G860" s="114"/>
      <c r="H860" s="114"/>
      <c r="I860" s="114"/>
      <c r="J860" s="114"/>
      <c r="K860" s="114"/>
      <c r="L860" s="163"/>
    </row>
    <row r="861" spans="1:12" ht="18" x14ac:dyDescent="0.55000000000000004">
      <c r="A861" s="114"/>
      <c r="B861" s="114"/>
      <c r="C861" s="114"/>
      <c r="D861" s="114"/>
      <c r="E861" s="114"/>
      <c r="F861" s="114"/>
      <c r="G861" s="114"/>
      <c r="H861" s="114"/>
      <c r="I861" s="114"/>
      <c r="J861" s="114"/>
      <c r="K861" s="114"/>
      <c r="L861" s="163"/>
    </row>
    <row r="862" spans="1:12" ht="18" x14ac:dyDescent="0.55000000000000004">
      <c r="A862" s="114"/>
      <c r="B862" s="114"/>
      <c r="C862" s="114"/>
      <c r="D862" s="114"/>
      <c r="E862" s="114"/>
      <c r="F862" s="114"/>
      <c r="G862" s="114"/>
      <c r="H862" s="114"/>
      <c r="I862" s="114"/>
      <c r="J862" s="114"/>
      <c r="K862" s="114"/>
      <c r="L862" s="163"/>
    </row>
    <row r="863" spans="1:12" ht="18" x14ac:dyDescent="0.55000000000000004">
      <c r="A863" s="114"/>
      <c r="B863" s="114"/>
      <c r="C863" s="114"/>
      <c r="D863" s="114"/>
      <c r="E863" s="114"/>
      <c r="F863" s="114"/>
      <c r="G863" s="114"/>
      <c r="H863" s="114"/>
      <c r="I863" s="114"/>
      <c r="J863" s="114"/>
      <c r="K863" s="114"/>
      <c r="L863" s="163"/>
    </row>
    <row r="864" spans="1:12" ht="18" x14ac:dyDescent="0.55000000000000004">
      <c r="A864" s="114"/>
      <c r="B864" s="114"/>
      <c r="C864" s="114"/>
      <c r="D864" s="114"/>
      <c r="E864" s="114"/>
      <c r="F864" s="114"/>
      <c r="G864" s="114"/>
      <c r="H864" s="114"/>
      <c r="I864" s="114"/>
      <c r="J864" s="114"/>
      <c r="K864" s="114"/>
      <c r="L864" s="163"/>
    </row>
    <row r="865" spans="1:12" ht="18" x14ac:dyDescent="0.55000000000000004">
      <c r="A865" s="114"/>
      <c r="B865" s="114"/>
      <c r="C865" s="114"/>
      <c r="D865" s="114"/>
      <c r="E865" s="114"/>
      <c r="F865" s="114"/>
      <c r="G865" s="114"/>
      <c r="H865" s="114"/>
      <c r="I865" s="114"/>
      <c r="J865" s="114"/>
      <c r="K865" s="114"/>
      <c r="L865" s="163"/>
    </row>
    <row r="866" spans="1:12" ht="18" x14ac:dyDescent="0.55000000000000004">
      <c r="A866" s="114"/>
      <c r="B866" s="114"/>
      <c r="C866" s="114"/>
      <c r="D866" s="114"/>
      <c r="E866" s="114"/>
      <c r="F866" s="114"/>
      <c r="G866" s="114"/>
      <c r="H866" s="114"/>
      <c r="I866" s="114"/>
      <c r="J866" s="114"/>
      <c r="K866" s="114"/>
      <c r="L866" s="163"/>
    </row>
    <row r="867" spans="1:12" ht="18" x14ac:dyDescent="0.55000000000000004">
      <c r="A867" s="114"/>
      <c r="B867" s="114"/>
      <c r="C867" s="114"/>
      <c r="D867" s="114"/>
      <c r="E867" s="114"/>
      <c r="F867" s="114"/>
      <c r="G867" s="114"/>
      <c r="H867" s="114"/>
      <c r="I867" s="114"/>
      <c r="J867" s="114"/>
      <c r="K867" s="114"/>
      <c r="L867" s="163"/>
    </row>
    <row r="868" spans="1:12" ht="18" x14ac:dyDescent="0.55000000000000004">
      <c r="A868" s="114"/>
      <c r="B868" s="114"/>
      <c r="C868" s="114"/>
      <c r="D868" s="114"/>
      <c r="E868" s="114"/>
      <c r="F868" s="114"/>
      <c r="G868" s="114"/>
      <c r="H868" s="114"/>
      <c r="I868" s="114"/>
      <c r="J868" s="114"/>
      <c r="K868" s="114"/>
      <c r="L868" s="163"/>
    </row>
    <row r="869" spans="1:12" ht="18" x14ac:dyDescent="0.55000000000000004">
      <c r="A869" s="114"/>
      <c r="B869" s="114"/>
      <c r="C869" s="114"/>
      <c r="D869" s="114"/>
      <c r="E869" s="114"/>
      <c r="F869" s="114"/>
      <c r="G869" s="114"/>
      <c r="H869" s="114"/>
      <c r="I869" s="114"/>
      <c r="J869" s="114"/>
      <c r="K869" s="114"/>
      <c r="L869" s="163"/>
    </row>
    <row r="870" spans="1:12" ht="18" x14ac:dyDescent="0.55000000000000004">
      <c r="A870" s="114"/>
      <c r="B870" s="114"/>
      <c r="C870" s="114"/>
      <c r="D870" s="114"/>
      <c r="E870" s="114"/>
      <c r="F870" s="114"/>
      <c r="G870" s="114"/>
      <c r="H870" s="114"/>
      <c r="I870" s="114"/>
      <c r="J870" s="114"/>
      <c r="K870" s="114"/>
      <c r="L870" s="163"/>
    </row>
    <row r="871" spans="1:12" ht="18" x14ac:dyDescent="0.55000000000000004">
      <c r="A871" s="114"/>
      <c r="B871" s="114"/>
      <c r="C871" s="114"/>
      <c r="D871" s="114"/>
      <c r="E871" s="114"/>
      <c r="F871" s="114"/>
      <c r="G871" s="114"/>
      <c r="H871" s="114"/>
      <c r="I871" s="114"/>
      <c r="J871" s="114"/>
      <c r="K871" s="114"/>
      <c r="L871" s="163"/>
    </row>
    <row r="872" spans="1:12" ht="18" x14ac:dyDescent="0.55000000000000004">
      <c r="A872" s="114"/>
      <c r="B872" s="114"/>
      <c r="C872" s="114"/>
      <c r="D872" s="114"/>
      <c r="E872" s="114"/>
      <c r="F872" s="114"/>
      <c r="G872" s="114"/>
      <c r="H872" s="114"/>
      <c r="I872" s="114"/>
      <c r="J872" s="114"/>
      <c r="K872" s="114"/>
      <c r="L872" s="163"/>
    </row>
    <row r="873" spans="1:12" ht="18" x14ac:dyDescent="0.55000000000000004">
      <c r="A873" s="114"/>
      <c r="B873" s="114"/>
      <c r="C873" s="114"/>
      <c r="D873" s="114"/>
      <c r="E873" s="114"/>
      <c r="F873" s="114"/>
      <c r="G873" s="114"/>
      <c r="H873" s="114"/>
      <c r="I873" s="114"/>
      <c r="J873" s="114"/>
      <c r="K873" s="114"/>
      <c r="L873" s="163"/>
    </row>
    <row r="874" spans="1:12" ht="18" x14ac:dyDescent="0.55000000000000004">
      <c r="A874" s="114"/>
      <c r="B874" s="114"/>
      <c r="C874" s="114"/>
      <c r="D874" s="114"/>
      <c r="E874" s="114"/>
      <c r="F874" s="114"/>
      <c r="G874" s="114"/>
      <c r="H874" s="114"/>
      <c r="I874" s="114"/>
      <c r="J874" s="114"/>
      <c r="K874" s="114"/>
      <c r="L874" s="163"/>
    </row>
    <row r="875" spans="1:12" ht="18" x14ac:dyDescent="0.55000000000000004">
      <c r="A875" s="114"/>
      <c r="B875" s="114"/>
      <c r="C875" s="114"/>
      <c r="D875" s="114"/>
      <c r="E875" s="114"/>
      <c r="F875" s="114"/>
      <c r="G875" s="114"/>
      <c r="H875" s="114"/>
      <c r="I875" s="114"/>
      <c r="J875" s="114"/>
      <c r="K875" s="114"/>
      <c r="L875" s="163"/>
    </row>
    <row r="876" spans="1:12" ht="18" x14ac:dyDescent="0.55000000000000004">
      <c r="A876" s="114"/>
      <c r="B876" s="114"/>
      <c r="C876" s="114"/>
      <c r="D876" s="114"/>
      <c r="E876" s="114"/>
      <c r="F876" s="114"/>
      <c r="G876" s="114"/>
      <c r="H876" s="114"/>
      <c r="I876" s="114"/>
      <c r="J876" s="114"/>
      <c r="K876" s="114"/>
      <c r="L876" s="163"/>
    </row>
    <row r="877" spans="1:12" ht="18" x14ac:dyDescent="0.55000000000000004">
      <c r="A877" s="114"/>
      <c r="B877" s="114"/>
      <c r="C877" s="114"/>
      <c r="D877" s="114"/>
      <c r="E877" s="114"/>
      <c r="F877" s="114"/>
      <c r="G877" s="114"/>
      <c r="H877" s="114"/>
      <c r="I877" s="114"/>
      <c r="J877" s="114"/>
      <c r="K877" s="114"/>
      <c r="L877" s="163"/>
    </row>
    <row r="878" spans="1:12" ht="18" x14ac:dyDescent="0.55000000000000004">
      <c r="A878" s="114"/>
      <c r="B878" s="114"/>
      <c r="C878" s="114"/>
      <c r="D878" s="114"/>
      <c r="E878" s="114"/>
      <c r="F878" s="114"/>
      <c r="G878" s="114"/>
      <c r="H878" s="114"/>
      <c r="I878" s="114"/>
      <c r="J878" s="114"/>
      <c r="K878" s="114"/>
      <c r="L878" s="163"/>
    </row>
    <row r="879" spans="1:12" ht="18" x14ac:dyDescent="0.55000000000000004">
      <c r="A879" s="114"/>
      <c r="B879" s="114"/>
      <c r="C879" s="114"/>
      <c r="D879" s="114"/>
      <c r="E879" s="114"/>
      <c r="F879" s="114"/>
      <c r="G879" s="114"/>
      <c r="H879" s="114"/>
      <c r="I879" s="114"/>
      <c r="J879" s="114"/>
      <c r="K879" s="114"/>
      <c r="L879" s="163"/>
    </row>
    <row r="880" spans="1:12" ht="18" x14ac:dyDescent="0.55000000000000004">
      <c r="A880" s="114"/>
      <c r="B880" s="114"/>
      <c r="C880" s="114"/>
      <c r="D880" s="114"/>
      <c r="E880" s="114"/>
      <c r="F880" s="114"/>
      <c r="G880" s="114"/>
      <c r="H880" s="114"/>
      <c r="I880" s="114"/>
      <c r="J880" s="114"/>
      <c r="K880" s="114"/>
      <c r="L880" s="163"/>
    </row>
    <row r="881" spans="1:12" ht="18" x14ac:dyDescent="0.55000000000000004">
      <c r="A881" s="114"/>
      <c r="B881" s="114"/>
      <c r="C881" s="114"/>
      <c r="D881" s="114"/>
      <c r="E881" s="114"/>
      <c r="F881" s="114"/>
      <c r="G881" s="114"/>
      <c r="H881" s="114"/>
      <c r="I881" s="114"/>
      <c r="J881" s="114"/>
      <c r="K881" s="114"/>
      <c r="L881" s="163"/>
    </row>
    <row r="882" spans="1:12" ht="18" x14ac:dyDescent="0.55000000000000004">
      <c r="A882" s="114"/>
      <c r="B882" s="114"/>
      <c r="C882" s="114"/>
      <c r="D882" s="114"/>
      <c r="E882" s="114"/>
      <c r="F882" s="114"/>
      <c r="G882" s="114"/>
      <c r="H882" s="114"/>
      <c r="I882" s="114"/>
      <c r="J882" s="114"/>
      <c r="K882" s="114"/>
      <c r="L882" s="163"/>
    </row>
    <row r="883" spans="1:12" ht="18" x14ac:dyDescent="0.55000000000000004">
      <c r="A883" s="114"/>
      <c r="B883" s="114"/>
      <c r="C883" s="114"/>
      <c r="D883" s="114"/>
      <c r="E883" s="114"/>
      <c r="F883" s="114"/>
      <c r="G883" s="114"/>
      <c r="H883" s="114"/>
      <c r="I883" s="114"/>
      <c r="J883" s="114"/>
      <c r="K883" s="114"/>
      <c r="L883" s="163"/>
    </row>
    <row r="884" spans="1:12" ht="18" x14ac:dyDescent="0.55000000000000004">
      <c r="A884" s="114"/>
      <c r="B884" s="114"/>
      <c r="C884" s="114"/>
      <c r="D884" s="114"/>
      <c r="E884" s="114"/>
      <c r="F884" s="114"/>
      <c r="G884" s="114"/>
      <c r="H884" s="114"/>
      <c r="I884" s="114"/>
      <c r="J884" s="114"/>
      <c r="K884" s="114"/>
      <c r="L884" s="163"/>
    </row>
    <row r="885" spans="1:12" ht="18" x14ac:dyDescent="0.55000000000000004">
      <c r="A885" s="114"/>
      <c r="B885" s="114"/>
      <c r="C885" s="114"/>
      <c r="D885" s="114"/>
      <c r="E885" s="114"/>
      <c r="F885" s="114"/>
      <c r="G885" s="114"/>
      <c r="H885" s="114"/>
      <c r="I885" s="114"/>
      <c r="J885" s="114"/>
      <c r="K885" s="114"/>
      <c r="L885" s="163"/>
    </row>
    <row r="886" spans="1:12" ht="18" x14ac:dyDescent="0.55000000000000004">
      <c r="A886" s="114"/>
      <c r="B886" s="114"/>
      <c r="C886" s="114"/>
      <c r="D886" s="114"/>
      <c r="E886" s="114"/>
      <c r="F886" s="114"/>
      <c r="G886" s="114"/>
      <c r="H886" s="114"/>
      <c r="I886" s="114"/>
      <c r="J886" s="114"/>
      <c r="K886" s="114"/>
      <c r="L886" s="163"/>
    </row>
    <row r="887" spans="1:12" ht="18" x14ac:dyDescent="0.55000000000000004">
      <c r="A887" s="114"/>
      <c r="B887" s="114"/>
      <c r="C887" s="114"/>
      <c r="D887" s="114"/>
      <c r="E887" s="114"/>
      <c r="F887" s="114"/>
      <c r="G887" s="114"/>
      <c r="H887" s="114"/>
      <c r="I887" s="114"/>
      <c r="J887" s="114"/>
      <c r="K887" s="114"/>
      <c r="L887" s="163"/>
    </row>
    <row r="888" spans="1:12" ht="15.75" customHeight="1" x14ac:dyDescent="0.55000000000000004">
      <c r="A888" s="114"/>
      <c r="B888" s="114"/>
      <c r="C888" s="114"/>
      <c r="D888" s="114"/>
      <c r="E888" s="114"/>
      <c r="F888" s="114"/>
      <c r="G888" s="114"/>
      <c r="H888" s="114"/>
      <c r="I888" s="114"/>
      <c r="J888" s="114"/>
      <c r="K888" s="114"/>
      <c r="L888" s="163"/>
    </row>
    <row r="889" spans="1:12" ht="15.75" customHeight="1" x14ac:dyDescent="0.55000000000000004">
      <c r="A889" s="114"/>
      <c r="B889" s="114"/>
      <c r="C889" s="114"/>
      <c r="D889" s="114"/>
      <c r="E889" s="114"/>
      <c r="F889" s="114"/>
      <c r="G889" s="114"/>
      <c r="H889" s="114"/>
      <c r="I889" s="114"/>
      <c r="J889" s="114"/>
      <c r="K889" s="114"/>
      <c r="L889" s="163"/>
    </row>
    <row r="890" spans="1:12" ht="15.75" customHeight="1" x14ac:dyDescent="0.55000000000000004">
      <c r="A890" s="114"/>
      <c r="B890" s="114"/>
      <c r="C890" s="114"/>
      <c r="D890" s="114"/>
      <c r="E890" s="114"/>
      <c r="F890" s="114"/>
      <c r="G890" s="114"/>
      <c r="H890" s="114"/>
      <c r="I890" s="114"/>
      <c r="J890" s="114"/>
      <c r="K890" s="114"/>
      <c r="L890" s="163"/>
    </row>
    <row r="891" spans="1:12" ht="15.75" customHeight="1" x14ac:dyDescent="0.55000000000000004">
      <c r="A891" s="114"/>
      <c r="B891" s="114"/>
      <c r="C891" s="114"/>
      <c r="D891" s="114"/>
      <c r="E891" s="114"/>
      <c r="F891" s="114"/>
      <c r="G891" s="114"/>
      <c r="H891" s="114"/>
      <c r="I891" s="114"/>
      <c r="J891" s="114"/>
      <c r="K891" s="114"/>
      <c r="L891" s="163"/>
    </row>
    <row r="892" spans="1:12" ht="15.75" customHeight="1" x14ac:dyDescent="0.55000000000000004">
      <c r="A892" s="114"/>
      <c r="B892" s="114"/>
      <c r="C892" s="114"/>
      <c r="D892" s="114"/>
      <c r="E892" s="114"/>
      <c r="F892" s="114"/>
      <c r="G892" s="114"/>
      <c r="H892" s="114"/>
      <c r="I892" s="114"/>
      <c r="J892" s="114"/>
      <c r="K892" s="114"/>
      <c r="L892" s="163"/>
    </row>
    <row r="893" spans="1:12" ht="15.75" customHeight="1" x14ac:dyDescent="0.55000000000000004">
      <c r="A893" s="114"/>
      <c r="B893" s="114"/>
      <c r="C893" s="114"/>
      <c r="D893" s="114"/>
      <c r="E893" s="114"/>
      <c r="F893" s="114"/>
      <c r="G893" s="114"/>
      <c r="H893" s="114"/>
      <c r="I893" s="114"/>
      <c r="J893" s="114"/>
      <c r="K893" s="114"/>
      <c r="L893" s="163"/>
    </row>
    <row r="894" spans="1:12" ht="15.75" customHeight="1" x14ac:dyDescent="0.55000000000000004">
      <c r="A894" s="114"/>
      <c r="B894" s="114"/>
      <c r="C894" s="114"/>
      <c r="D894" s="114"/>
      <c r="E894" s="114"/>
      <c r="F894" s="114"/>
      <c r="G894" s="114"/>
      <c r="H894" s="114"/>
      <c r="I894" s="114"/>
      <c r="J894" s="114"/>
      <c r="K894" s="114"/>
      <c r="L894" s="163"/>
    </row>
    <row r="895" spans="1:12" ht="15.75" customHeight="1" x14ac:dyDescent="0.55000000000000004">
      <c r="A895" s="114"/>
      <c r="B895" s="114"/>
      <c r="C895" s="114"/>
      <c r="D895" s="114"/>
      <c r="E895" s="114"/>
      <c r="F895" s="114"/>
      <c r="G895" s="114"/>
      <c r="H895" s="114"/>
      <c r="I895" s="114"/>
      <c r="J895" s="114"/>
      <c r="K895" s="114"/>
      <c r="L895" s="163"/>
    </row>
    <row r="896" spans="1:12" ht="15.75" customHeight="1" x14ac:dyDescent="0.55000000000000004">
      <c r="A896" s="114"/>
      <c r="B896" s="114"/>
      <c r="C896" s="114"/>
      <c r="D896" s="114"/>
      <c r="E896" s="114"/>
      <c r="F896" s="114"/>
      <c r="G896" s="114"/>
      <c r="H896" s="114"/>
      <c r="I896" s="114"/>
      <c r="J896" s="114"/>
      <c r="K896" s="114"/>
      <c r="L896" s="163"/>
    </row>
    <row r="897" spans="1:12" ht="15.75" customHeight="1" x14ac:dyDescent="0.55000000000000004">
      <c r="A897" s="114"/>
      <c r="B897" s="114"/>
      <c r="C897" s="114"/>
      <c r="D897" s="114"/>
      <c r="E897" s="114"/>
      <c r="F897" s="114"/>
      <c r="G897" s="114"/>
      <c r="H897" s="114"/>
      <c r="I897" s="114"/>
      <c r="J897" s="114"/>
      <c r="K897" s="114"/>
      <c r="L897" s="163"/>
    </row>
    <row r="898" spans="1:12" ht="15.75" customHeight="1" x14ac:dyDescent="0.55000000000000004">
      <c r="A898" s="114"/>
      <c r="B898" s="114"/>
      <c r="C898" s="114"/>
      <c r="D898" s="114"/>
      <c r="E898" s="114"/>
      <c r="F898" s="114"/>
      <c r="G898" s="114"/>
      <c r="H898" s="114"/>
      <c r="I898" s="114"/>
      <c r="J898" s="114"/>
      <c r="K898" s="114"/>
      <c r="L898" s="163"/>
    </row>
    <row r="899" spans="1:12" ht="15.75" customHeight="1" x14ac:dyDescent="0.55000000000000004">
      <c r="A899" s="114"/>
      <c r="B899" s="114"/>
      <c r="C899" s="114"/>
      <c r="D899" s="114"/>
      <c r="E899" s="114"/>
      <c r="F899" s="114"/>
      <c r="G899" s="114"/>
      <c r="H899" s="114"/>
      <c r="I899" s="114"/>
      <c r="J899" s="114"/>
      <c r="K899" s="114"/>
      <c r="L899" s="163"/>
    </row>
    <row r="900" spans="1:12" ht="15.75" customHeight="1" x14ac:dyDescent="0.55000000000000004">
      <c r="A900" s="114"/>
      <c r="B900" s="114"/>
      <c r="C900" s="114"/>
      <c r="D900" s="114"/>
      <c r="E900" s="114"/>
      <c r="F900" s="114"/>
      <c r="G900" s="114"/>
      <c r="H900" s="114"/>
      <c r="I900" s="114"/>
      <c r="J900" s="114"/>
      <c r="K900" s="114"/>
      <c r="L900" s="163"/>
    </row>
    <row r="901" spans="1:12" ht="15.75" customHeight="1" x14ac:dyDescent="0.55000000000000004">
      <c r="A901" s="114"/>
      <c r="B901" s="114"/>
      <c r="C901" s="114"/>
      <c r="D901" s="114"/>
      <c r="E901" s="114"/>
      <c r="F901" s="114"/>
      <c r="G901" s="114"/>
      <c r="H901" s="114"/>
      <c r="I901" s="114"/>
      <c r="J901" s="114"/>
      <c r="K901" s="114"/>
      <c r="L901" s="163"/>
    </row>
    <row r="902" spans="1:12" ht="15.75" customHeight="1" x14ac:dyDescent="0.55000000000000004">
      <c r="A902" s="114"/>
      <c r="B902" s="114"/>
      <c r="C902" s="114"/>
      <c r="D902" s="114"/>
      <c r="E902" s="114"/>
      <c r="F902" s="114"/>
      <c r="G902" s="114"/>
      <c r="H902" s="114"/>
      <c r="I902" s="114"/>
      <c r="J902" s="114"/>
      <c r="K902" s="114"/>
      <c r="L902" s="163"/>
    </row>
    <row r="903" spans="1:12" ht="15.75" customHeight="1" x14ac:dyDescent="0.55000000000000004">
      <c r="A903" s="114"/>
      <c r="B903" s="114"/>
      <c r="C903" s="114"/>
      <c r="D903" s="114"/>
      <c r="E903" s="114"/>
      <c r="F903" s="114"/>
      <c r="G903" s="114"/>
      <c r="H903" s="114"/>
      <c r="I903" s="114"/>
      <c r="J903" s="114"/>
      <c r="K903" s="114"/>
      <c r="L903" s="163"/>
    </row>
    <row r="904" spans="1:12" ht="15.75" customHeight="1" x14ac:dyDescent="0.55000000000000004">
      <c r="A904" s="114"/>
      <c r="B904" s="114"/>
      <c r="C904" s="114"/>
      <c r="D904" s="114"/>
      <c r="E904" s="114"/>
      <c r="F904" s="114"/>
      <c r="G904" s="114"/>
      <c r="H904" s="114"/>
      <c r="I904" s="114"/>
      <c r="J904" s="114"/>
      <c r="K904" s="114"/>
      <c r="L904" s="163"/>
    </row>
    <row r="905" spans="1:12" ht="15.75" customHeight="1" x14ac:dyDescent="0.55000000000000004">
      <c r="A905" s="114"/>
      <c r="B905" s="114"/>
      <c r="C905" s="114"/>
      <c r="D905" s="114"/>
      <c r="E905" s="114"/>
      <c r="F905" s="114"/>
      <c r="G905" s="114"/>
      <c r="H905" s="114"/>
      <c r="I905" s="114"/>
      <c r="J905" s="114"/>
      <c r="K905" s="114"/>
      <c r="L905" s="163"/>
    </row>
    <row r="906" spans="1:12" ht="15.75" customHeight="1" x14ac:dyDescent="0.55000000000000004">
      <c r="A906" s="114"/>
      <c r="B906" s="114"/>
      <c r="C906" s="114"/>
      <c r="D906" s="114"/>
      <c r="E906" s="114"/>
      <c r="F906" s="114"/>
      <c r="G906" s="114"/>
      <c r="H906" s="114"/>
      <c r="I906" s="114"/>
      <c r="J906" s="114"/>
      <c r="K906" s="114"/>
      <c r="L906" s="163"/>
    </row>
    <row r="907" spans="1:12" ht="15.75" customHeight="1" x14ac:dyDescent="0.55000000000000004">
      <c r="A907" s="114"/>
      <c r="B907" s="114"/>
      <c r="C907" s="114"/>
      <c r="D907" s="114"/>
      <c r="E907" s="114"/>
      <c r="F907" s="114"/>
      <c r="G907" s="114"/>
      <c r="H907" s="114"/>
      <c r="I907" s="114"/>
      <c r="J907" s="114"/>
      <c r="K907" s="114"/>
      <c r="L907" s="163"/>
    </row>
    <row r="908" spans="1:12" ht="15.75" customHeight="1" x14ac:dyDescent="0.55000000000000004">
      <c r="A908" s="114"/>
      <c r="B908" s="114"/>
      <c r="C908" s="114"/>
      <c r="D908" s="114"/>
      <c r="E908" s="114"/>
      <c r="F908" s="114"/>
      <c r="G908" s="114"/>
      <c r="H908" s="114"/>
      <c r="I908" s="114"/>
      <c r="J908" s="114"/>
      <c r="K908" s="114"/>
      <c r="L908" s="163"/>
    </row>
    <row r="909" spans="1:12" ht="15.75" customHeight="1" x14ac:dyDescent="0.55000000000000004">
      <c r="A909" s="114"/>
      <c r="B909" s="114"/>
      <c r="C909" s="114"/>
      <c r="D909" s="114"/>
      <c r="E909" s="114"/>
      <c r="F909" s="114"/>
      <c r="G909" s="114"/>
      <c r="H909" s="114"/>
      <c r="I909" s="114"/>
      <c r="J909" s="114"/>
      <c r="K909" s="114"/>
      <c r="L909" s="163"/>
    </row>
    <row r="910" spans="1:12" ht="15.75" customHeight="1" x14ac:dyDescent="0.55000000000000004">
      <c r="A910" s="114"/>
      <c r="B910" s="114"/>
      <c r="C910" s="114"/>
      <c r="D910" s="114"/>
      <c r="E910" s="114"/>
      <c r="F910" s="114"/>
      <c r="G910" s="114"/>
      <c r="H910" s="114"/>
      <c r="I910" s="114"/>
      <c r="J910" s="114"/>
      <c r="K910" s="114"/>
      <c r="L910" s="163"/>
    </row>
    <row r="911" spans="1:12" ht="15.75" customHeight="1" x14ac:dyDescent="0.55000000000000004">
      <c r="A911" s="114"/>
      <c r="B911" s="114"/>
      <c r="C911" s="114"/>
      <c r="D911" s="114"/>
      <c r="E911" s="114"/>
      <c r="F911" s="114"/>
      <c r="G911" s="114"/>
      <c r="H911" s="114"/>
      <c r="I911" s="114"/>
      <c r="J911" s="114"/>
      <c r="K911" s="114"/>
      <c r="L911" s="163"/>
    </row>
    <row r="912" spans="1:12" ht="15.75" customHeight="1" x14ac:dyDescent="0.55000000000000004">
      <c r="A912" s="114"/>
      <c r="B912" s="114"/>
      <c r="C912" s="114"/>
      <c r="D912" s="114"/>
      <c r="E912" s="114"/>
      <c r="F912" s="114"/>
      <c r="G912" s="114"/>
      <c r="H912" s="114"/>
      <c r="I912" s="114"/>
      <c r="J912" s="114"/>
      <c r="K912" s="114"/>
      <c r="L912" s="163"/>
    </row>
    <row r="913" spans="1:12" ht="15.75" customHeight="1" x14ac:dyDescent="0.55000000000000004">
      <c r="A913" s="114"/>
      <c r="B913" s="114"/>
      <c r="C913" s="114"/>
      <c r="D913" s="114"/>
      <c r="E913" s="114"/>
      <c r="F913" s="114"/>
      <c r="G913" s="114"/>
      <c r="H913" s="114"/>
      <c r="I913" s="114"/>
      <c r="J913" s="114"/>
      <c r="K913" s="114"/>
      <c r="L913" s="163"/>
    </row>
    <row r="914" spans="1:12" ht="15.75" customHeight="1" x14ac:dyDescent="0.55000000000000004">
      <c r="A914" s="114"/>
      <c r="B914" s="114"/>
      <c r="C914" s="114"/>
      <c r="D914" s="114"/>
      <c r="E914" s="114"/>
      <c r="F914" s="114"/>
      <c r="G914" s="114"/>
      <c r="H914" s="114"/>
      <c r="I914" s="114"/>
      <c r="J914" s="114"/>
      <c r="K914" s="114"/>
      <c r="L914" s="163"/>
    </row>
    <row r="915" spans="1:12" ht="15.75" customHeight="1" x14ac:dyDescent="0.55000000000000004">
      <c r="A915" s="114"/>
      <c r="B915" s="114"/>
      <c r="C915" s="114"/>
      <c r="D915" s="114"/>
      <c r="E915" s="114"/>
      <c r="F915" s="114"/>
      <c r="G915" s="114"/>
      <c r="H915" s="114"/>
      <c r="I915" s="114"/>
      <c r="J915" s="114"/>
      <c r="K915" s="114"/>
      <c r="L915" s="163"/>
    </row>
    <row r="916" spans="1:12" ht="15.75" customHeight="1" x14ac:dyDescent="0.55000000000000004">
      <c r="A916" s="114"/>
      <c r="B916" s="114"/>
      <c r="C916" s="114"/>
      <c r="D916" s="114"/>
      <c r="E916" s="114"/>
      <c r="F916" s="114"/>
      <c r="G916" s="114"/>
      <c r="H916" s="114"/>
      <c r="I916" s="114"/>
      <c r="J916" s="114"/>
      <c r="K916" s="114"/>
      <c r="L916" s="163"/>
    </row>
    <row r="917" spans="1:12" ht="15.75" customHeight="1" x14ac:dyDescent="0.55000000000000004">
      <c r="A917" s="114"/>
      <c r="B917" s="114"/>
      <c r="C917" s="114"/>
      <c r="D917" s="114"/>
      <c r="E917" s="114"/>
      <c r="F917" s="114"/>
      <c r="G917" s="114"/>
      <c r="H917" s="114"/>
      <c r="I917" s="114"/>
      <c r="J917" s="114"/>
      <c r="K917" s="114"/>
      <c r="L917" s="163"/>
    </row>
    <row r="918" spans="1:12" ht="15.75" customHeight="1" x14ac:dyDescent="0.55000000000000004">
      <c r="A918" s="114"/>
      <c r="B918" s="114"/>
      <c r="C918" s="114"/>
      <c r="D918" s="114"/>
      <c r="E918" s="114"/>
      <c r="F918" s="114"/>
      <c r="G918" s="114"/>
      <c r="H918" s="114"/>
      <c r="I918" s="114"/>
      <c r="J918" s="114"/>
      <c r="K918" s="114"/>
      <c r="L918" s="163"/>
    </row>
    <row r="919" spans="1:12" ht="15.75" customHeight="1" x14ac:dyDescent="0.55000000000000004">
      <c r="A919" s="114"/>
      <c r="B919" s="114"/>
      <c r="C919" s="114"/>
      <c r="D919" s="114"/>
      <c r="E919" s="114"/>
      <c r="F919" s="114"/>
      <c r="G919" s="114"/>
      <c r="H919" s="114"/>
      <c r="I919" s="114"/>
      <c r="J919" s="114"/>
      <c r="K919" s="114"/>
      <c r="L919" s="163"/>
    </row>
    <row r="920" spans="1:12" ht="15.75" customHeight="1" x14ac:dyDescent="0.55000000000000004">
      <c r="A920" s="114"/>
      <c r="B920" s="114"/>
      <c r="C920" s="114"/>
      <c r="D920" s="114"/>
      <c r="E920" s="114"/>
      <c r="F920" s="114"/>
      <c r="G920" s="114"/>
      <c r="H920" s="114"/>
      <c r="I920" s="114"/>
      <c r="J920" s="114"/>
      <c r="K920" s="114"/>
      <c r="L920" s="163"/>
    </row>
    <row r="921" spans="1:12" ht="15.75" customHeight="1" x14ac:dyDescent="0.55000000000000004">
      <c r="A921" s="114"/>
      <c r="B921" s="114"/>
      <c r="C921" s="114"/>
      <c r="D921" s="114"/>
      <c r="E921" s="114"/>
      <c r="F921" s="114"/>
      <c r="G921" s="114"/>
      <c r="H921" s="114"/>
      <c r="I921" s="114"/>
      <c r="J921" s="114"/>
      <c r="K921" s="114"/>
      <c r="L921" s="163"/>
    </row>
    <row r="922" spans="1:12" ht="15.75" customHeight="1" x14ac:dyDescent="0.55000000000000004">
      <c r="A922" s="114"/>
      <c r="B922" s="114"/>
      <c r="C922" s="114"/>
      <c r="D922" s="114"/>
      <c r="E922" s="114"/>
      <c r="F922" s="114"/>
      <c r="G922" s="114"/>
      <c r="H922" s="114"/>
      <c r="I922" s="114"/>
      <c r="J922" s="114"/>
      <c r="K922" s="114"/>
      <c r="L922" s="163"/>
    </row>
    <row r="923" spans="1:12" ht="15.75" customHeight="1" x14ac:dyDescent="0.55000000000000004">
      <c r="A923" s="114"/>
      <c r="B923" s="114"/>
      <c r="C923" s="114"/>
      <c r="D923" s="114"/>
      <c r="E923" s="114"/>
      <c r="F923" s="114"/>
      <c r="G923" s="114"/>
      <c r="H923" s="114"/>
      <c r="I923" s="114"/>
      <c r="J923" s="114"/>
      <c r="K923" s="114"/>
      <c r="L923" s="163"/>
    </row>
    <row r="924" spans="1:12" ht="15.75" customHeight="1" x14ac:dyDescent="0.55000000000000004">
      <c r="A924" s="114"/>
      <c r="B924" s="114"/>
      <c r="C924" s="114"/>
      <c r="D924" s="114"/>
      <c r="E924" s="114"/>
      <c r="F924" s="114"/>
      <c r="G924" s="114"/>
      <c r="H924" s="114"/>
      <c r="I924" s="114"/>
      <c r="J924" s="114"/>
      <c r="K924" s="114"/>
      <c r="L924" s="163"/>
    </row>
    <row r="925" spans="1:12" ht="15.75" customHeight="1" x14ac:dyDescent="0.55000000000000004">
      <c r="A925" s="114"/>
      <c r="B925" s="114"/>
      <c r="C925" s="114"/>
      <c r="D925" s="114"/>
      <c r="E925" s="114"/>
      <c r="F925" s="114"/>
      <c r="G925" s="114"/>
      <c r="H925" s="114"/>
      <c r="I925" s="114"/>
      <c r="J925" s="114"/>
      <c r="K925" s="114"/>
      <c r="L925" s="163"/>
    </row>
    <row r="926" spans="1:12" ht="15.75" customHeight="1" x14ac:dyDescent="0.55000000000000004">
      <c r="A926" s="114"/>
      <c r="B926" s="114"/>
      <c r="C926" s="114"/>
      <c r="D926" s="114"/>
      <c r="E926" s="114"/>
      <c r="F926" s="114"/>
      <c r="G926" s="114"/>
      <c r="H926" s="114"/>
      <c r="I926" s="114"/>
      <c r="J926" s="114"/>
      <c r="K926" s="114"/>
      <c r="L926" s="163"/>
    </row>
    <row r="927" spans="1:12" ht="15.75" customHeight="1" x14ac:dyDescent="0.55000000000000004">
      <c r="A927" s="114"/>
      <c r="B927" s="114"/>
      <c r="C927" s="114"/>
      <c r="D927" s="114"/>
      <c r="E927" s="114"/>
      <c r="F927" s="114"/>
      <c r="G927" s="114"/>
      <c r="H927" s="114"/>
      <c r="I927" s="114"/>
      <c r="J927" s="114"/>
      <c r="K927" s="114"/>
      <c r="L927" s="163"/>
    </row>
    <row r="928" spans="1:12" ht="15.75" customHeight="1" x14ac:dyDescent="0.55000000000000004">
      <c r="A928" s="114"/>
      <c r="B928" s="114"/>
      <c r="C928" s="114"/>
      <c r="D928" s="114"/>
      <c r="E928" s="114"/>
      <c r="F928" s="114"/>
      <c r="G928" s="114"/>
      <c r="H928" s="114"/>
      <c r="I928" s="114"/>
      <c r="J928" s="114"/>
      <c r="K928" s="114"/>
      <c r="L928" s="163"/>
    </row>
    <row r="929" spans="1:12" ht="15.75" customHeight="1" x14ac:dyDescent="0.55000000000000004">
      <c r="A929" s="114"/>
      <c r="B929" s="114"/>
      <c r="C929" s="114"/>
      <c r="D929" s="114"/>
      <c r="E929" s="114"/>
      <c r="F929" s="114"/>
      <c r="G929" s="114"/>
      <c r="H929" s="114"/>
      <c r="I929" s="114"/>
      <c r="J929" s="114"/>
      <c r="K929" s="114"/>
      <c r="L929" s="163"/>
    </row>
    <row r="930" spans="1:12" ht="15.75" customHeight="1" x14ac:dyDescent="0.55000000000000004">
      <c r="A930" s="114"/>
      <c r="B930" s="114"/>
      <c r="C930" s="114"/>
      <c r="D930" s="114"/>
      <c r="E930" s="114"/>
      <c r="F930" s="114"/>
      <c r="G930" s="114"/>
      <c r="H930" s="114"/>
      <c r="I930" s="114"/>
      <c r="J930" s="114"/>
      <c r="K930" s="114"/>
      <c r="L930" s="163"/>
    </row>
    <row r="931" spans="1:12" ht="15.75" customHeight="1" x14ac:dyDescent="0.55000000000000004">
      <c r="A931" s="114"/>
      <c r="B931" s="114"/>
      <c r="C931" s="114"/>
      <c r="D931" s="114"/>
      <c r="E931" s="114"/>
      <c r="F931" s="114"/>
      <c r="G931" s="114"/>
      <c r="H931" s="114"/>
      <c r="I931" s="114"/>
      <c r="J931" s="114"/>
      <c r="K931" s="114"/>
      <c r="L931" s="163"/>
    </row>
    <row r="932" spans="1:12" ht="15.75" customHeight="1" x14ac:dyDescent="0.55000000000000004">
      <c r="A932" s="114"/>
      <c r="B932" s="114"/>
      <c r="C932" s="114"/>
      <c r="D932" s="114"/>
      <c r="E932" s="114"/>
      <c r="F932" s="114"/>
      <c r="G932" s="114"/>
      <c r="H932" s="114"/>
      <c r="I932" s="114"/>
      <c r="J932" s="114"/>
      <c r="K932" s="114"/>
      <c r="L932" s="163"/>
    </row>
    <row r="933" spans="1:12" ht="15.75" customHeight="1" x14ac:dyDescent="0.55000000000000004">
      <c r="A933" s="114"/>
      <c r="B933" s="114"/>
      <c r="C933" s="114"/>
      <c r="D933" s="114"/>
      <c r="E933" s="114"/>
      <c r="F933" s="114"/>
      <c r="G933" s="114"/>
      <c r="H933" s="114"/>
      <c r="I933" s="114"/>
      <c r="J933" s="114"/>
      <c r="K933" s="114"/>
      <c r="L933" s="163"/>
    </row>
    <row r="934" spans="1:12" ht="15.75" customHeight="1" x14ac:dyDescent="0.55000000000000004">
      <c r="A934" s="114"/>
      <c r="B934" s="114"/>
      <c r="C934" s="114"/>
      <c r="D934" s="114"/>
      <c r="E934" s="114"/>
      <c r="F934" s="114"/>
      <c r="G934" s="114"/>
      <c r="H934" s="114"/>
      <c r="I934" s="114"/>
      <c r="J934" s="114"/>
      <c r="K934" s="114"/>
      <c r="L934" s="163"/>
    </row>
    <row r="935" spans="1:12" ht="15.75" customHeight="1" x14ac:dyDescent="0.55000000000000004">
      <c r="A935" s="114"/>
      <c r="B935" s="114"/>
      <c r="C935" s="114"/>
      <c r="D935" s="114"/>
      <c r="E935" s="114"/>
      <c r="F935" s="114"/>
      <c r="G935" s="114"/>
      <c r="H935" s="114"/>
      <c r="I935" s="114"/>
      <c r="J935" s="114"/>
      <c r="K935" s="114"/>
      <c r="L935" s="163"/>
    </row>
    <row r="936" spans="1:12" ht="15.75" customHeight="1" x14ac:dyDescent="0.55000000000000004">
      <c r="A936" s="114"/>
      <c r="B936" s="114"/>
      <c r="C936" s="114"/>
      <c r="D936" s="114"/>
      <c r="E936" s="114"/>
      <c r="F936" s="114"/>
      <c r="G936" s="114"/>
      <c r="H936" s="114"/>
      <c r="I936" s="114"/>
      <c r="J936" s="114"/>
      <c r="K936" s="114"/>
      <c r="L936" s="163"/>
    </row>
    <row r="937" spans="1:12" ht="15.75" customHeight="1" x14ac:dyDescent="0.55000000000000004">
      <c r="A937" s="114"/>
      <c r="B937" s="114"/>
      <c r="C937" s="114"/>
      <c r="D937" s="114"/>
      <c r="E937" s="114"/>
      <c r="F937" s="114"/>
      <c r="G937" s="114"/>
      <c r="H937" s="114"/>
      <c r="I937" s="114"/>
      <c r="J937" s="114"/>
      <c r="K937" s="114"/>
      <c r="L937" s="163"/>
    </row>
    <row r="938" spans="1:12" ht="15.75" customHeight="1" x14ac:dyDescent="0.55000000000000004">
      <c r="A938" s="114"/>
      <c r="B938" s="114"/>
      <c r="C938" s="114"/>
      <c r="D938" s="114"/>
      <c r="E938" s="114"/>
      <c r="F938" s="114"/>
      <c r="G938" s="114"/>
      <c r="H938" s="114"/>
      <c r="I938" s="114"/>
      <c r="J938" s="114"/>
      <c r="K938" s="114"/>
      <c r="L938" s="163"/>
    </row>
    <row r="939" spans="1:12" ht="15.75" customHeight="1" x14ac:dyDescent="0.55000000000000004">
      <c r="A939" s="114"/>
      <c r="B939" s="114"/>
      <c r="C939" s="114"/>
      <c r="D939" s="114"/>
      <c r="E939" s="114"/>
      <c r="F939" s="114"/>
      <c r="G939" s="114"/>
      <c r="H939" s="114"/>
      <c r="I939" s="114"/>
      <c r="J939" s="114"/>
      <c r="K939" s="114"/>
      <c r="L939" s="163"/>
    </row>
    <row r="940" spans="1:12" ht="15.75" customHeight="1" x14ac:dyDescent="0.55000000000000004">
      <c r="A940" s="114"/>
      <c r="B940" s="114"/>
      <c r="C940" s="114"/>
      <c r="D940" s="114"/>
      <c r="E940" s="114"/>
      <c r="F940" s="114"/>
      <c r="G940" s="114"/>
      <c r="H940" s="114"/>
      <c r="I940" s="114"/>
      <c r="J940" s="114"/>
      <c r="K940" s="114"/>
      <c r="L940" s="163"/>
    </row>
    <row r="941" spans="1:12" ht="15.75" customHeight="1" x14ac:dyDescent="0.55000000000000004">
      <c r="A941" s="114"/>
      <c r="B941" s="114"/>
      <c r="C941" s="114"/>
      <c r="D941" s="114"/>
      <c r="E941" s="114"/>
      <c r="F941" s="114"/>
      <c r="G941" s="114"/>
      <c r="H941" s="114"/>
      <c r="I941" s="114"/>
      <c r="J941" s="114"/>
      <c r="K941" s="114"/>
      <c r="L941" s="163"/>
    </row>
    <row r="942" spans="1:12" ht="15.75" customHeight="1" x14ac:dyDescent="0.55000000000000004">
      <c r="A942" s="114"/>
      <c r="B942" s="114"/>
      <c r="C942" s="114"/>
      <c r="D942" s="114"/>
      <c r="E942" s="114"/>
      <c r="F942" s="114"/>
      <c r="G942" s="114"/>
      <c r="H942" s="114"/>
      <c r="I942" s="114"/>
      <c r="J942" s="114"/>
      <c r="K942" s="114"/>
      <c r="L942" s="163"/>
    </row>
    <row r="943" spans="1:12" ht="15.75" customHeight="1" x14ac:dyDescent="0.55000000000000004">
      <c r="A943" s="114"/>
      <c r="B943" s="114"/>
      <c r="C943" s="114"/>
      <c r="D943" s="114"/>
      <c r="E943" s="114"/>
      <c r="F943" s="114"/>
      <c r="G943" s="114"/>
      <c r="H943" s="114"/>
      <c r="I943" s="114"/>
      <c r="J943" s="114"/>
      <c r="K943" s="114"/>
      <c r="L943" s="163"/>
    </row>
    <row r="944" spans="1:12" ht="15.75" customHeight="1" x14ac:dyDescent="0.55000000000000004">
      <c r="A944" s="114"/>
      <c r="B944" s="114"/>
      <c r="C944" s="114"/>
      <c r="D944" s="114"/>
      <c r="E944" s="114"/>
      <c r="F944" s="114"/>
      <c r="G944" s="114"/>
      <c r="H944" s="114"/>
      <c r="I944" s="114"/>
      <c r="J944" s="114"/>
      <c r="K944" s="114"/>
      <c r="L944" s="163"/>
    </row>
    <row r="945" spans="1:12" ht="15.75" customHeight="1" x14ac:dyDescent="0.55000000000000004">
      <c r="A945" s="114"/>
      <c r="B945" s="114"/>
      <c r="C945" s="114"/>
      <c r="D945" s="114"/>
      <c r="E945" s="114"/>
      <c r="F945" s="114"/>
      <c r="G945" s="114"/>
      <c r="H945" s="114"/>
      <c r="I945" s="114"/>
      <c r="J945" s="114"/>
      <c r="K945" s="114"/>
      <c r="L945" s="163"/>
    </row>
    <row r="946" spans="1:12" ht="15.75" customHeight="1" x14ac:dyDescent="0.55000000000000004">
      <c r="A946" s="114"/>
      <c r="B946" s="114"/>
      <c r="C946" s="114"/>
      <c r="D946" s="114"/>
      <c r="E946" s="114"/>
      <c r="F946" s="114"/>
      <c r="G946" s="114"/>
      <c r="H946" s="114"/>
      <c r="I946" s="114"/>
      <c r="J946" s="114"/>
      <c r="K946" s="114"/>
      <c r="L946" s="163"/>
    </row>
    <row r="947" spans="1:12" ht="15.75" customHeight="1" x14ac:dyDescent="0.55000000000000004">
      <c r="A947" s="114"/>
      <c r="B947" s="114"/>
      <c r="C947" s="114"/>
      <c r="D947" s="114"/>
      <c r="E947" s="114"/>
      <c r="F947" s="114"/>
      <c r="G947" s="114"/>
      <c r="H947" s="114"/>
      <c r="I947" s="114"/>
      <c r="J947" s="114"/>
      <c r="K947" s="114"/>
      <c r="L947" s="163"/>
    </row>
    <row r="948" spans="1:12" ht="15.75" customHeight="1" x14ac:dyDescent="0.55000000000000004">
      <c r="A948" s="114"/>
      <c r="B948" s="114"/>
      <c r="C948" s="114"/>
      <c r="D948" s="114"/>
      <c r="E948" s="114"/>
      <c r="F948" s="114"/>
      <c r="G948" s="114"/>
      <c r="H948" s="114"/>
      <c r="I948" s="114"/>
      <c r="J948" s="114"/>
      <c r="K948" s="114"/>
      <c r="L948" s="163"/>
    </row>
    <row r="949" spans="1:12" ht="15.75" customHeight="1" x14ac:dyDescent="0.55000000000000004">
      <c r="A949" s="114"/>
      <c r="B949" s="114"/>
      <c r="C949" s="114"/>
      <c r="D949" s="114"/>
      <c r="E949" s="114"/>
      <c r="F949" s="114"/>
      <c r="G949" s="114"/>
      <c r="H949" s="114"/>
      <c r="I949" s="114"/>
      <c r="J949" s="114"/>
      <c r="K949" s="114"/>
      <c r="L949" s="163"/>
    </row>
    <row r="950" spans="1:12" ht="15.75" customHeight="1" x14ac:dyDescent="0.55000000000000004">
      <c r="A950" s="114"/>
      <c r="B950" s="114"/>
      <c r="C950" s="114"/>
      <c r="D950" s="114"/>
      <c r="E950" s="114"/>
      <c r="F950" s="114"/>
      <c r="G950" s="114"/>
      <c r="H950" s="114"/>
      <c r="I950" s="114"/>
      <c r="J950" s="114"/>
      <c r="K950" s="114"/>
      <c r="L950" s="163"/>
    </row>
    <row r="951" spans="1:12" ht="15.75" customHeight="1" x14ac:dyDescent="0.55000000000000004">
      <c r="A951" s="114"/>
      <c r="B951" s="114"/>
      <c r="C951" s="114"/>
      <c r="D951" s="114"/>
      <c r="E951" s="114"/>
      <c r="F951" s="114"/>
      <c r="G951" s="114"/>
      <c r="H951" s="114"/>
      <c r="I951" s="114"/>
      <c r="J951" s="114"/>
      <c r="K951" s="114"/>
      <c r="L951" s="163"/>
    </row>
    <row r="952" spans="1:12" ht="15.75" customHeight="1" x14ac:dyDescent="0.55000000000000004">
      <c r="A952" s="114"/>
      <c r="B952" s="114"/>
      <c r="C952" s="114"/>
      <c r="D952" s="114"/>
      <c r="E952" s="114"/>
      <c r="F952" s="114"/>
      <c r="G952" s="114"/>
      <c r="H952" s="114"/>
      <c r="I952" s="114"/>
      <c r="J952" s="114"/>
      <c r="K952" s="114"/>
      <c r="L952" s="163"/>
    </row>
    <row r="953" spans="1:12" ht="15.75" customHeight="1" x14ac:dyDescent="0.55000000000000004">
      <c r="A953" s="114"/>
      <c r="B953" s="114"/>
      <c r="C953" s="114"/>
      <c r="D953" s="114"/>
      <c r="E953" s="114"/>
      <c r="F953" s="114"/>
      <c r="G953" s="114"/>
      <c r="H953" s="114"/>
      <c r="I953" s="114"/>
      <c r="J953" s="114"/>
      <c r="K953" s="114"/>
      <c r="L953" s="163"/>
    </row>
    <row r="954" spans="1:12" ht="15.75" customHeight="1" x14ac:dyDescent="0.55000000000000004">
      <c r="A954" s="114"/>
      <c r="B954" s="114"/>
      <c r="C954" s="114"/>
      <c r="D954" s="114"/>
      <c r="E954" s="114"/>
      <c r="F954" s="114"/>
      <c r="G954" s="114"/>
      <c r="H954" s="114"/>
      <c r="I954" s="114"/>
      <c r="J954" s="114"/>
      <c r="K954" s="114"/>
      <c r="L954" s="163"/>
    </row>
    <row r="955" spans="1:12" ht="15.75" customHeight="1" x14ac:dyDescent="0.55000000000000004">
      <c r="A955" s="114"/>
      <c r="B955" s="114"/>
      <c r="C955" s="114"/>
      <c r="D955" s="114"/>
      <c r="E955" s="114"/>
      <c r="F955" s="114"/>
      <c r="G955" s="114"/>
      <c r="H955" s="114"/>
      <c r="I955" s="114"/>
      <c r="J955" s="114"/>
      <c r="K955" s="114"/>
      <c r="L955" s="163"/>
    </row>
    <row r="956" spans="1:12" ht="15.75" customHeight="1" x14ac:dyDescent="0.55000000000000004">
      <c r="A956" s="114"/>
      <c r="B956" s="114"/>
      <c r="C956" s="114"/>
      <c r="D956" s="114"/>
      <c r="E956" s="114"/>
      <c r="F956" s="114"/>
      <c r="G956" s="114"/>
      <c r="H956" s="114"/>
      <c r="I956" s="114"/>
      <c r="J956" s="114"/>
      <c r="K956" s="114"/>
      <c r="L956" s="163"/>
    </row>
    <row r="957" spans="1:12" ht="15.75" customHeight="1" x14ac:dyDescent="0.55000000000000004">
      <c r="A957" s="114"/>
      <c r="B957" s="114"/>
      <c r="C957" s="114"/>
      <c r="D957" s="114"/>
      <c r="E957" s="114"/>
      <c r="F957" s="114"/>
      <c r="G957" s="114"/>
      <c r="H957" s="114"/>
      <c r="I957" s="114"/>
      <c r="J957" s="114"/>
      <c r="K957" s="114"/>
      <c r="L957" s="163"/>
    </row>
    <row r="958" spans="1:12" ht="15.75" customHeight="1" x14ac:dyDescent="0.55000000000000004">
      <c r="A958" s="114"/>
      <c r="B958" s="114"/>
      <c r="C958" s="114"/>
      <c r="D958" s="114"/>
      <c r="E958" s="114"/>
      <c r="F958" s="114"/>
      <c r="G958" s="114"/>
      <c r="H958" s="114"/>
      <c r="I958" s="114"/>
      <c r="J958" s="114"/>
      <c r="K958" s="114"/>
      <c r="L958" s="163"/>
    </row>
    <row r="959" spans="1:12" ht="15.75" customHeight="1" x14ac:dyDescent="0.55000000000000004">
      <c r="A959" s="114"/>
      <c r="B959" s="114"/>
      <c r="C959" s="114"/>
      <c r="D959" s="114"/>
      <c r="E959" s="114"/>
      <c r="F959" s="114"/>
      <c r="G959" s="114"/>
      <c r="H959" s="114"/>
      <c r="I959" s="114"/>
      <c r="J959" s="114"/>
      <c r="K959" s="114"/>
      <c r="L959" s="163"/>
    </row>
    <row r="960" spans="1:12" ht="15.75" customHeight="1" x14ac:dyDescent="0.55000000000000004">
      <c r="A960" s="114"/>
      <c r="B960" s="114"/>
      <c r="C960" s="114"/>
      <c r="D960" s="114"/>
      <c r="E960" s="114"/>
      <c r="F960" s="114"/>
      <c r="G960" s="114"/>
      <c r="H960" s="114"/>
      <c r="I960" s="114"/>
      <c r="J960" s="114"/>
      <c r="K960" s="114"/>
      <c r="L960" s="163"/>
    </row>
    <row r="961" spans="1:12" ht="15.75" customHeight="1" x14ac:dyDescent="0.55000000000000004">
      <c r="A961" s="114"/>
      <c r="B961" s="114"/>
      <c r="C961" s="114"/>
      <c r="D961" s="114"/>
      <c r="E961" s="114"/>
      <c r="F961" s="114"/>
      <c r="G961" s="114"/>
      <c r="H961" s="114"/>
      <c r="I961" s="114"/>
      <c r="J961" s="114"/>
      <c r="K961" s="114"/>
      <c r="L961" s="163"/>
    </row>
    <row r="962" spans="1:12" ht="15.75" customHeight="1" x14ac:dyDescent="0.55000000000000004">
      <c r="A962" s="114"/>
      <c r="B962" s="114"/>
      <c r="C962" s="114"/>
      <c r="D962" s="114"/>
      <c r="E962" s="114"/>
      <c r="F962" s="114"/>
      <c r="G962" s="114"/>
      <c r="H962" s="114"/>
      <c r="I962" s="114"/>
      <c r="J962" s="114"/>
      <c r="K962" s="114"/>
      <c r="L962" s="163"/>
    </row>
    <row r="963" spans="1:12" ht="15.75" customHeight="1" x14ac:dyDescent="0.55000000000000004">
      <c r="A963" s="114"/>
      <c r="B963" s="114"/>
      <c r="C963" s="114"/>
      <c r="D963" s="114"/>
      <c r="E963" s="114"/>
      <c r="F963" s="114"/>
      <c r="G963" s="114"/>
      <c r="H963" s="114"/>
      <c r="I963" s="114"/>
      <c r="J963" s="114"/>
      <c r="K963" s="114"/>
      <c r="L963" s="163"/>
    </row>
    <row r="964" spans="1:12" ht="15.75" customHeight="1" x14ac:dyDescent="0.55000000000000004">
      <c r="A964" s="114"/>
      <c r="B964" s="114"/>
      <c r="C964" s="114"/>
      <c r="D964" s="114"/>
      <c r="E964" s="114"/>
      <c r="F964" s="114"/>
      <c r="G964" s="114"/>
      <c r="H964" s="114"/>
      <c r="I964" s="114"/>
      <c r="J964" s="114"/>
      <c r="K964" s="114"/>
      <c r="L964" s="163"/>
    </row>
    <row r="965" spans="1:12" ht="15.75" customHeight="1" x14ac:dyDescent="0.55000000000000004">
      <c r="A965" s="114"/>
      <c r="B965" s="114"/>
      <c r="C965" s="114"/>
      <c r="D965" s="114"/>
      <c r="E965" s="114"/>
      <c r="F965" s="114"/>
      <c r="G965" s="114"/>
      <c r="H965" s="114"/>
      <c r="I965" s="114"/>
      <c r="J965" s="114"/>
      <c r="K965" s="114"/>
      <c r="L965" s="163"/>
    </row>
    <row r="966" spans="1:12" ht="15.75" customHeight="1" x14ac:dyDescent="0.55000000000000004">
      <c r="A966" s="114"/>
      <c r="B966" s="114"/>
      <c r="C966" s="114"/>
      <c r="D966" s="114"/>
      <c r="E966" s="114"/>
      <c r="F966" s="114"/>
      <c r="G966" s="114"/>
      <c r="H966" s="114"/>
      <c r="I966" s="114"/>
      <c r="J966" s="114"/>
      <c r="K966" s="114"/>
      <c r="L966" s="163"/>
    </row>
    <row r="967" spans="1:12" ht="15.75" customHeight="1" x14ac:dyDescent="0.55000000000000004">
      <c r="A967" s="114"/>
      <c r="B967" s="114"/>
      <c r="C967" s="114"/>
      <c r="D967" s="114"/>
      <c r="E967" s="114"/>
      <c r="F967" s="114"/>
      <c r="G967" s="114"/>
      <c r="H967" s="114"/>
      <c r="I967" s="114"/>
      <c r="J967" s="114"/>
      <c r="K967" s="114"/>
      <c r="L967" s="163"/>
    </row>
    <row r="968" spans="1:12" ht="15.75" customHeight="1" x14ac:dyDescent="0.55000000000000004">
      <c r="A968" s="114"/>
      <c r="B968" s="114"/>
      <c r="C968" s="114"/>
      <c r="D968" s="114"/>
      <c r="E968" s="114"/>
      <c r="F968" s="114"/>
      <c r="G968" s="114"/>
      <c r="H968" s="114"/>
      <c r="I968" s="114"/>
      <c r="J968" s="114"/>
      <c r="K968" s="114"/>
      <c r="L968" s="163"/>
    </row>
    <row r="969" spans="1:12" ht="15.75" customHeight="1" x14ac:dyDescent="0.55000000000000004">
      <c r="A969" s="114"/>
      <c r="B969" s="114"/>
      <c r="C969" s="114"/>
      <c r="D969" s="114"/>
      <c r="E969" s="114"/>
      <c r="F969" s="114"/>
      <c r="G969" s="114"/>
      <c r="H969" s="114"/>
      <c r="I969" s="114"/>
      <c r="J969" s="114"/>
      <c r="K969" s="114"/>
      <c r="L969" s="163"/>
    </row>
    <row r="970" spans="1:12" ht="15.75" customHeight="1" x14ac:dyDescent="0.55000000000000004">
      <c r="A970" s="114"/>
      <c r="B970" s="114"/>
      <c r="C970" s="114"/>
      <c r="D970" s="114"/>
      <c r="E970" s="114"/>
      <c r="F970" s="114"/>
      <c r="G970" s="114"/>
      <c r="H970" s="114"/>
      <c r="I970" s="114"/>
      <c r="J970" s="114"/>
      <c r="K970" s="114"/>
      <c r="L970" s="163"/>
    </row>
    <row r="971" spans="1:12" ht="15.75" customHeight="1" x14ac:dyDescent="0.55000000000000004">
      <c r="A971" s="114"/>
      <c r="B971" s="114"/>
      <c r="C971" s="114"/>
      <c r="D971" s="114"/>
      <c r="E971" s="114"/>
      <c r="F971" s="114"/>
      <c r="G971" s="114"/>
      <c r="H971" s="114"/>
      <c r="I971" s="114"/>
      <c r="J971" s="114"/>
      <c r="K971" s="114"/>
      <c r="L971" s="163"/>
    </row>
    <row r="972" spans="1:12" ht="15.75" customHeight="1" x14ac:dyDescent="0.55000000000000004">
      <c r="A972" s="114"/>
      <c r="B972" s="114"/>
      <c r="C972" s="114"/>
      <c r="D972" s="114"/>
      <c r="E972" s="114"/>
      <c r="F972" s="114"/>
      <c r="G972" s="114"/>
      <c r="H972" s="114"/>
      <c r="I972" s="114"/>
      <c r="J972" s="114"/>
      <c r="K972" s="114"/>
      <c r="L972" s="163"/>
    </row>
    <row r="973" spans="1:12" ht="15.75" customHeight="1" x14ac:dyDescent="0.55000000000000004">
      <c r="A973" s="114"/>
      <c r="B973" s="114"/>
      <c r="C973" s="114"/>
      <c r="D973" s="114"/>
      <c r="E973" s="114"/>
      <c r="F973" s="114"/>
      <c r="G973" s="114"/>
      <c r="H973" s="114"/>
      <c r="I973" s="114"/>
      <c r="J973" s="114"/>
      <c r="K973" s="114"/>
      <c r="L973" s="163"/>
    </row>
    <row r="974" spans="1:12" ht="15.75" customHeight="1" x14ac:dyDescent="0.55000000000000004">
      <c r="A974" s="114"/>
      <c r="B974" s="114"/>
      <c r="C974" s="114"/>
      <c r="D974" s="114"/>
      <c r="E974" s="114"/>
      <c r="F974" s="114"/>
      <c r="G974" s="114"/>
      <c r="H974" s="114"/>
      <c r="I974" s="114"/>
      <c r="J974" s="114"/>
      <c r="K974" s="114"/>
      <c r="L974" s="163"/>
    </row>
    <row r="975" spans="1:12" ht="15.75" customHeight="1" x14ac:dyDescent="0.55000000000000004">
      <c r="A975" s="114"/>
      <c r="B975" s="114"/>
      <c r="C975" s="114"/>
      <c r="D975" s="114"/>
      <c r="E975" s="114"/>
      <c r="F975" s="114"/>
      <c r="G975" s="114"/>
      <c r="H975" s="114"/>
      <c r="I975" s="114"/>
      <c r="J975" s="114"/>
      <c r="K975" s="114"/>
      <c r="L975" s="163"/>
    </row>
    <row r="976" spans="1:12" ht="15.75" customHeight="1" x14ac:dyDescent="0.55000000000000004">
      <c r="A976" s="114"/>
      <c r="B976" s="114"/>
      <c r="C976" s="114"/>
      <c r="D976" s="114"/>
      <c r="E976" s="114"/>
      <c r="F976" s="114"/>
      <c r="G976" s="114"/>
      <c r="H976" s="114"/>
      <c r="I976" s="114"/>
      <c r="J976" s="114"/>
      <c r="K976" s="114"/>
      <c r="L976" s="163"/>
    </row>
    <row r="977" spans="1:12" ht="15.75" customHeight="1" x14ac:dyDescent="0.55000000000000004">
      <c r="A977" s="114"/>
      <c r="B977" s="114"/>
      <c r="C977" s="114"/>
      <c r="D977" s="114"/>
      <c r="E977" s="114"/>
      <c r="F977" s="114"/>
      <c r="G977" s="114"/>
      <c r="H977" s="114"/>
      <c r="I977" s="114"/>
      <c r="J977" s="114"/>
      <c r="K977" s="114"/>
      <c r="L977" s="163"/>
    </row>
    <row r="978" spans="1:12" ht="15.75" customHeight="1" x14ac:dyDescent="0.55000000000000004">
      <c r="A978" s="114"/>
      <c r="B978" s="114"/>
      <c r="C978" s="114"/>
      <c r="D978" s="114"/>
      <c r="E978" s="114"/>
      <c r="F978" s="114"/>
      <c r="G978" s="114"/>
      <c r="H978" s="114"/>
      <c r="I978" s="114"/>
      <c r="J978" s="114"/>
      <c r="K978" s="114"/>
      <c r="L978" s="163"/>
    </row>
    <row r="979" spans="1:12" ht="15.75" customHeight="1" x14ac:dyDescent="0.55000000000000004">
      <c r="A979" s="114"/>
      <c r="B979" s="114"/>
      <c r="C979" s="114"/>
      <c r="D979" s="114"/>
      <c r="E979" s="114"/>
      <c r="F979" s="114"/>
      <c r="G979" s="114"/>
      <c r="H979" s="114"/>
      <c r="I979" s="114"/>
      <c r="J979" s="114"/>
      <c r="K979" s="114"/>
      <c r="L979" s="163"/>
    </row>
    <row r="980" spans="1:12" ht="15.75" customHeight="1" x14ac:dyDescent="0.55000000000000004">
      <c r="A980" s="114"/>
      <c r="B980" s="114"/>
      <c r="C980" s="114"/>
      <c r="D980" s="114"/>
      <c r="E980" s="114"/>
      <c r="F980" s="114"/>
      <c r="G980" s="114"/>
      <c r="H980" s="114"/>
      <c r="I980" s="114"/>
      <c r="J980" s="114"/>
      <c r="K980" s="114"/>
      <c r="L980" s="163"/>
    </row>
    <row r="981" spans="1:12" ht="15.75" customHeight="1" x14ac:dyDescent="0.55000000000000004">
      <c r="A981" s="114"/>
      <c r="B981" s="114"/>
      <c r="C981" s="114"/>
      <c r="D981" s="114"/>
      <c r="E981" s="114"/>
      <c r="F981" s="114"/>
      <c r="G981" s="114"/>
      <c r="H981" s="114"/>
      <c r="I981" s="114"/>
      <c r="J981" s="114"/>
      <c r="K981" s="114"/>
      <c r="L981" s="163"/>
    </row>
    <row r="982" spans="1:12" ht="15.75" customHeight="1" x14ac:dyDescent="0.55000000000000004">
      <c r="A982" s="114"/>
      <c r="B982" s="114"/>
      <c r="C982" s="114"/>
      <c r="D982" s="114"/>
      <c r="E982" s="114"/>
      <c r="F982" s="114"/>
      <c r="G982" s="114"/>
      <c r="H982" s="114"/>
      <c r="I982" s="114"/>
      <c r="J982" s="114"/>
      <c r="K982" s="114"/>
      <c r="L982" s="163"/>
    </row>
    <row r="983" spans="1:12" ht="15.75" customHeight="1" x14ac:dyDescent="0.55000000000000004">
      <c r="A983" s="114"/>
      <c r="B983" s="114"/>
      <c r="C983" s="114"/>
      <c r="D983" s="114"/>
      <c r="E983" s="114"/>
      <c r="F983" s="114"/>
      <c r="G983" s="114"/>
      <c r="H983" s="114"/>
      <c r="I983" s="114"/>
      <c r="J983" s="114"/>
      <c r="K983" s="114"/>
      <c r="L983" s="163"/>
    </row>
    <row r="984" spans="1:12" ht="15.75" customHeight="1" x14ac:dyDescent="0.55000000000000004">
      <c r="A984" s="114"/>
      <c r="B984" s="114"/>
      <c r="C984" s="114"/>
      <c r="D984" s="114"/>
      <c r="E984" s="114"/>
      <c r="F984" s="114"/>
      <c r="G984" s="114"/>
      <c r="H984" s="114"/>
      <c r="I984" s="114"/>
      <c r="J984" s="114"/>
      <c r="K984" s="114"/>
      <c r="L984" s="163"/>
    </row>
    <row r="985" spans="1:12" ht="15.75" customHeight="1" x14ac:dyDescent="0.55000000000000004">
      <c r="A985" s="114"/>
      <c r="B985" s="114"/>
      <c r="C985" s="114"/>
      <c r="D985" s="114"/>
      <c r="E985" s="114"/>
      <c r="F985" s="114"/>
      <c r="G985" s="114"/>
      <c r="H985" s="114"/>
      <c r="I985" s="114"/>
      <c r="J985" s="114"/>
      <c r="K985" s="114"/>
      <c r="L985" s="163"/>
    </row>
    <row r="986" spans="1:12" ht="15.75" customHeight="1" x14ac:dyDescent="0.55000000000000004">
      <c r="A986" s="114"/>
      <c r="B986" s="114"/>
      <c r="C986" s="114"/>
      <c r="D986" s="114"/>
      <c r="E986" s="114"/>
      <c r="F986" s="114"/>
      <c r="G986" s="114"/>
      <c r="H986" s="114"/>
      <c r="I986" s="114"/>
      <c r="J986" s="114"/>
      <c r="K986" s="114"/>
      <c r="L986" s="163"/>
    </row>
    <row r="987" spans="1:12" ht="15.75" customHeight="1" x14ac:dyDescent="0.55000000000000004">
      <c r="A987" s="114"/>
      <c r="B987" s="114"/>
      <c r="C987" s="114"/>
      <c r="D987" s="114"/>
      <c r="E987" s="114"/>
      <c r="F987" s="114"/>
      <c r="G987" s="114"/>
      <c r="H987" s="114"/>
      <c r="I987" s="114"/>
      <c r="J987" s="114"/>
      <c r="K987" s="114"/>
      <c r="L987" s="163"/>
    </row>
    <row r="988" spans="1:12" ht="15.75" customHeight="1" x14ac:dyDescent="0.55000000000000004">
      <c r="A988" s="114"/>
      <c r="B988" s="114"/>
      <c r="C988" s="114"/>
      <c r="D988" s="114"/>
      <c r="E988" s="114"/>
      <c r="F988" s="114"/>
      <c r="G988" s="114"/>
      <c r="H988" s="114"/>
      <c r="I988" s="114"/>
      <c r="J988" s="114"/>
      <c r="K988" s="114"/>
      <c r="L988" s="163"/>
    </row>
    <row r="989" spans="1:12" ht="15.75" customHeight="1" x14ac:dyDescent="0.55000000000000004">
      <c r="A989" s="114"/>
      <c r="B989" s="114"/>
      <c r="C989" s="114"/>
      <c r="D989" s="114"/>
      <c r="E989" s="114"/>
      <c r="F989" s="114"/>
      <c r="G989" s="114"/>
      <c r="H989" s="114"/>
      <c r="I989" s="114"/>
      <c r="J989" s="114"/>
      <c r="K989" s="114"/>
      <c r="L989" s="163"/>
    </row>
    <row r="990" spans="1:12" ht="15.75" customHeight="1" x14ac:dyDescent="0.55000000000000004">
      <c r="A990" s="114"/>
      <c r="B990" s="114"/>
      <c r="C990" s="114"/>
      <c r="D990" s="114"/>
      <c r="E990" s="114"/>
      <c r="F990" s="114"/>
      <c r="G990" s="114"/>
      <c r="H990" s="114"/>
      <c r="I990" s="114"/>
      <c r="J990" s="114"/>
      <c r="K990" s="114"/>
      <c r="L990" s="163"/>
    </row>
    <row r="991" spans="1:12" ht="15.75" customHeight="1" x14ac:dyDescent="0.55000000000000004">
      <c r="A991" s="114"/>
      <c r="B991" s="114"/>
      <c r="C991" s="114"/>
      <c r="D991" s="114"/>
      <c r="E991" s="114"/>
      <c r="F991" s="114"/>
      <c r="G991" s="114"/>
      <c r="H991" s="114"/>
      <c r="I991" s="114"/>
      <c r="J991" s="114"/>
      <c r="K991" s="114"/>
      <c r="L991" s="163"/>
    </row>
    <row r="992" spans="1:12" ht="15.75" customHeight="1" x14ac:dyDescent="0.55000000000000004">
      <c r="A992" s="114"/>
      <c r="B992" s="114"/>
      <c r="C992" s="114"/>
      <c r="D992" s="114"/>
      <c r="E992" s="114"/>
      <c r="F992" s="114"/>
      <c r="G992" s="114"/>
      <c r="H992" s="114"/>
      <c r="I992" s="114"/>
      <c r="J992" s="114"/>
      <c r="K992" s="114"/>
      <c r="L992" s="163"/>
    </row>
    <row r="993" spans="1:12" ht="15.75" customHeight="1" x14ac:dyDescent="0.55000000000000004">
      <c r="A993" s="114"/>
      <c r="B993" s="114"/>
      <c r="C993" s="114"/>
      <c r="D993" s="114"/>
      <c r="E993" s="114"/>
      <c r="F993" s="114"/>
      <c r="G993" s="114"/>
      <c r="H993" s="114"/>
      <c r="I993" s="114"/>
      <c r="J993" s="114"/>
      <c r="K993" s="114"/>
      <c r="L993" s="163"/>
    </row>
    <row r="994" spans="1:12" ht="15.75" customHeight="1" x14ac:dyDescent="0.55000000000000004">
      <c r="A994" s="114"/>
      <c r="B994" s="114"/>
      <c r="C994" s="114"/>
      <c r="D994" s="114"/>
      <c r="E994" s="114"/>
      <c r="F994" s="114"/>
      <c r="G994" s="114"/>
      <c r="H994" s="114"/>
      <c r="I994" s="114"/>
      <c r="J994" s="114"/>
      <c r="K994" s="114"/>
      <c r="L994" s="163"/>
    </row>
    <row r="995" spans="1:12" ht="15.75" customHeight="1" x14ac:dyDescent="0.55000000000000004">
      <c r="A995" s="114"/>
      <c r="B995" s="114"/>
      <c r="C995" s="114"/>
      <c r="D995" s="114"/>
      <c r="E995" s="114"/>
      <c r="F995" s="114"/>
      <c r="G995" s="114"/>
      <c r="H995" s="114"/>
      <c r="I995" s="114"/>
      <c r="J995" s="114"/>
      <c r="K995" s="114"/>
      <c r="L995" s="163"/>
    </row>
    <row r="996" spans="1:12" ht="15.75" customHeight="1" x14ac:dyDescent="0.55000000000000004">
      <c r="A996" s="114"/>
      <c r="B996" s="114"/>
      <c r="C996" s="114"/>
      <c r="D996" s="114"/>
      <c r="E996" s="114"/>
      <c r="F996" s="114"/>
      <c r="G996" s="114"/>
      <c r="H996" s="114"/>
      <c r="I996" s="114"/>
      <c r="J996" s="114"/>
      <c r="K996" s="114"/>
      <c r="L996" s="163"/>
    </row>
    <row r="997" spans="1:12" ht="15.75" customHeight="1" x14ac:dyDescent="0.55000000000000004">
      <c r="A997" s="114"/>
      <c r="B997" s="114"/>
      <c r="C997" s="114"/>
      <c r="D997" s="114"/>
      <c r="E997" s="114"/>
      <c r="F997" s="114"/>
      <c r="G997" s="114"/>
      <c r="H997" s="114"/>
      <c r="I997" s="114"/>
      <c r="J997" s="114"/>
      <c r="K997" s="114"/>
      <c r="L997" s="163"/>
    </row>
    <row r="998" spans="1:12" ht="15.75" customHeight="1" x14ac:dyDescent="0.55000000000000004">
      <c r="A998" s="114"/>
      <c r="B998" s="114"/>
      <c r="C998" s="114"/>
      <c r="D998" s="114"/>
      <c r="E998" s="114"/>
      <c r="F998" s="114"/>
      <c r="G998" s="114"/>
      <c r="H998" s="114"/>
      <c r="I998" s="114"/>
      <c r="J998" s="114"/>
      <c r="K998" s="114"/>
      <c r="L998" s="163"/>
    </row>
    <row r="999" spans="1:12" ht="15.75" customHeight="1" x14ac:dyDescent="0.55000000000000004">
      <c r="A999" s="114"/>
      <c r="B999" s="114"/>
      <c r="C999" s="114"/>
      <c r="D999" s="114"/>
      <c r="E999" s="114"/>
      <c r="F999" s="114"/>
      <c r="G999" s="114"/>
      <c r="H999" s="114"/>
      <c r="I999" s="114"/>
      <c r="J999" s="114"/>
      <c r="K999" s="114"/>
      <c r="L999" s="163"/>
    </row>
    <row r="1000" spans="1:12" ht="15.75" customHeight="1" x14ac:dyDescent="0.55000000000000004">
      <c r="A1000" s="114"/>
      <c r="B1000" s="114"/>
      <c r="C1000" s="114"/>
      <c r="D1000" s="114"/>
      <c r="E1000" s="114"/>
      <c r="F1000" s="114"/>
      <c r="G1000" s="114"/>
      <c r="H1000" s="114"/>
      <c r="I1000" s="114"/>
      <c r="J1000" s="114"/>
      <c r="K1000" s="114"/>
      <c r="L1000" s="163"/>
    </row>
    <row r="1001" spans="1:12" ht="15.75" customHeight="1" x14ac:dyDescent="0.55000000000000004">
      <c r="A1001" s="114"/>
      <c r="B1001" s="114"/>
      <c r="C1001" s="114"/>
      <c r="D1001" s="114"/>
      <c r="E1001" s="114"/>
      <c r="F1001" s="114"/>
      <c r="G1001" s="114"/>
      <c r="H1001" s="114"/>
      <c r="I1001" s="114"/>
      <c r="J1001" s="114"/>
      <c r="K1001" s="114"/>
      <c r="L1001" s="163"/>
    </row>
    <row r="1002" spans="1:12" ht="15.75" customHeight="1" x14ac:dyDescent="0.55000000000000004">
      <c r="A1002" s="114"/>
      <c r="B1002" s="114"/>
      <c r="C1002" s="114"/>
      <c r="D1002" s="114"/>
      <c r="E1002" s="114"/>
      <c r="F1002" s="114"/>
      <c r="G1002" s="114"/>
      <c r="H1002" s="114"/>
      <c r="I1002" s="114"/>
      <c r="J1002" s="114"/>
      <c r="K1002" s="114"/>
      <c r="L1002" s="163"/>
    </row>
    <row r="1003" spans="1:12" ht="15.75" customHeight="1" x14ac:dyDescent="0.55000000000000004">
      <c r="A1003" s="114"/>
      <c r="B1003" s="114"/>
      <c r="C1003" s="114"/>
      <c r="D1003" s="114"/>
      <c r="E1003" s="114"/>
      <c r="F1003" s="114"/>
      <c r="G1003" s="114"/>
      <c r="H1003" s="114"/>
      <c r="I1003" s="114"/>
      <c r="J1003" s="114"/>
      <c r="K1003" s="114"/>
      <c r="L1003" s="163"/>
    </row>
    <row r="1004" spans="1:12" ht="15.75" customHeight="1" x14ac:dyDescent="0.55000000000000004">
      <c r="A1004" s="114"/>
      <c r="B1004" s="114"/>
      <c r="C1004" s="114"/>
      <c r="D1004" s="114"/>
      <c r="E1004" s="114"/>
      <c r="F1004" s="114"/>
      <c r="G1004" s="114"/>
      <c r="H1004" s="114"/>
      <c r="I1004" s="114"/>
      <c r="J1004" s="114"/>
      <c r="K1004" s="114"/>
      <c r="L1004" s="163"/>
    </row>
    <row r="1005" spans="1:12" ht="15.75" customHeight="1" x14ac:dyDescent="0.55000000000000004">
      <c r="A1005" s="114"/>
      <c r="B1005" s="114"/>
      <c r="C1005" s="114"/>
      <c r="D1005" s="114"/>
      <c r="E1005" s="114"/>
      <c r="F1005" s="114"/>
      <c r="G1005" s="114"/>
      <c r="H1005" s="114"/>
      <c r="I1005" s="114"/>
      <c r="J1005" s="114"/>
      <c r="K1005" s="114"/>
      <c r="L1005" s="163"/>
    </row>
    <row r="1006" spans="1:12" ht="15.75" customHeight="1" x14ac:dyDescent="0.55000000000000004">
      <c r="A1006" s="114"/>
      <c r="B1006" s="114"/>
      <c r="C1006" s="114"/>
      <c r="D1006" s="114"/>
      <c r="E1006" s="114"/>
      <c r="F1006" s="114"/>
      <c r="G1006" s="114"/>
      <c r="H1006" s="114"/>
      <c r="I1006" s="114"/>
      <c r="J1006" s="114"/>
      <c r="K1006" s="114"/>
      <c r="L1006" s="163"/>
    </row>
    <row r="1007" spans="1:12" ht="15.75" customHeight="1" x14ac:dyDescent="0.55000000000000004">
      <c r="A1007" s="114"/>
      <c r="B1007" s="114"/>
      <c r="C1007" s="114"/>
      <c r="D1007" s="114"/>
      <c r="E1007" s="114"/>
      <c r="F1007" s="114"/>
      <c r="G1007" s="114"/>
      <c r="H1007" s="114"/>
      <c r="I1007" s="114"/>
      <c r="J1007" s="114"/>
      <c r="K1007" s="114"/>
      <c r="L1007" s="163"/>
    </row>
    <row r="1008" spans="1:12" ht="15.75" customHeight="1" x14ac:dyDescent="0.55000000000000004">
      <c r="A1008" s="114"/>
      <c r="B1008" s="114"/>
      <c r="C1008" s="114"/>
      <c r="D1008" s="114"/>
      <c r="E1008" s="114"/>
      <c r="F1008" s="114"/>
      <c r="G1008" s="114"/>
      <c r="H1008" s="114"/>
      <c r="I1008" s="114"/>
      <c r="J1008" s="114"/>
      <c r="K1008" s="114"/>
      <c r="L1008" s="163"/>
    </row>
    <row r="1009" spans="1:12" ht="15.75" customHeight="1" x14ac:dyDescent="0.55000000000000004">
      <c r="A1009" s="114"/>
      <c r="B1009" s="114"/>
      <c r="C1009" s="114"/>
      <c r="D1009" s="114"/>
      <c r="E1009" s="114"/>
      <c r="F1009" s="114"/>
      <c r="G1009" s="114"/>
      <c r="H1009" s="114"/>
      <c r="I1009" s="114"/>
      <c r="J1009" s="114"/>
      <c r="K1009" s="114"/>
      <c r="L1009" s="163"/>
    </row>
    <row r="1010" spans="1:12" ht="15.75" customHeight="1" x14ac:dyDescent="0.55000000000000004">
      <c r="A1010" s="114"/>
      <c r="B1010" s="114"/>
      <c r="C1010" s="114"/>
      <c r="D1010" s="114"/>
      <c r="E1010" s="114"/>
      <c r="F1010" s="114"/>
      <c r="G1010" s="114"/>
      <c r="H1010" s="114"/>
      <c r="I1010" s="114"/>
      <c r="J1010" s="114"/>
      <c r="K1010" s="114"/>
      <c r="L1010" s="163"/>
    </row>
    <row r="1011" spans="1:12" ht="15.75" customHeight="1" x14ac:dyDescent="0.55000000000000004">
      <c r="A1011" s="114"/>
      <c r="B1011" s="114"/>
      <c r="C1011" s="114"/>
      <c r="D1011" s="114"/>
      <c r="E1011" s="114"/>
      <c r="F1011" s="114"/>
      <c r="G1011" s="114"/>
      <c r="H1011" s="114"/>
      <c r="I1011" s="114"/>
      <c r="J1011" s="114"/>
      <c r="K1011" s="114"/>
      <c r="L1011" s="163"/>
    </row>
    <row r="1012" spans="1:12" ht="15.75" customHeight="1" x14ac:dyDescent="0.55000000000000004">
      <c r="A1012" s="114"/>
      <c r="B1012" s="114"/>
      <c r="C1012" s="114"/>
      <c r="D1012" s="114"/>
      <c r="E1012" s="114"/>
      <c r="F1012" s="114"/>
      <c r="G1012" s="114"/>
      <c r="H1012" s="114"/>
      <c r="I1012" s="114"/>
      <c r="J1012" s="114"/>
      <c r="K1012" s="114"/>
      <c r="L1012" s="163"/>
    </row>
    <row r="1013" spans="1:12" ht="15.75" customHeight="1" x14ac:dyDescent="0.55000000000000004">
      <c r="A1013" s="114"/>
      <c r="B1013" s="114"/>
      <c r="C1013" s="114"/>
      <c r="D1013" s="114"/>
      <c r="E1013" s="114"/>
      <c r="F1013" s="114"/>
      <c r="G1013" s="114"/>
      <c r="H1013" s="114"/>
      <c r="I1013" s="114"/>
      <c r="J1013" s="114"/>
      <c r="K1013" s="114"/>
      <c r="L1013" s="163"/>
    </row>
    <row r="1014" spans="1:12" ht="15.75" customHeight="1" x14ac:dyDescent="0.55000000000000004">
      <c r="A1014" s="114"/>
      <c r="B1014" s="114"/>
      <c r="C1014" s="114"/>
      <c r="D1014" s="114"/>
      <c r="E1014" s="114"/>
      <c r="F1014" s="114"/>
      <c r="G1014" s="114"/>
      <c r="H1014" s="114"/>
      <c r="I1014" s="114"/>
      <c r="J1014" s="114"/>
      <c r="K1014" s="114"/>
      <c r="L1014" s="163"/>
    </row>
    <row r="1015" spans="1:12" ht="15.75" customHeight="1" x14ac:dyDescent="0.55000000000000004">
      <c r="A1015" s="114"/>
      <c r="B1015" s="114"/>
      <c r="C1015" s="114"/>
      <c r="D1015" s="114"/>
      <c r="E1015" s="114"/>
      <c r="F1015" s="114"/>
      <c r="G1015" s="114"/>
      <c r="H1015" s="114"/>
      <c r="I1015" s="114"/>
      <c r="J1015" s="114"/>
      <c r="K1015" s="114"/>
      <c r="L1015" s="163"/>
    </row>
    <row r="1016" spans="1:12" ht="15.75" customHeight="1" x14ac:dyDescent="0.55000000000000004">
      <c r="A1016" s="114"/>
      <c r="B1016" s="114"/>
      <c r="C1016" s="114"/>
      <c r="D1016" s="114"/>
      <c r="E1016" s="114"/>
      <c r="F1016" s="114"/>
      <c r="G1016" s="114"/>
      <c r="H1016" s="114"/>
      <c r="I1016" s="114"/>
      <c r="J1016" s="114"/>
      <c r="K1016" s="114"/>
      <c r="L1016" s="163"/>
    </row>
    <row r="1017" spans="1:12" ht="15.75" customHeight="1" x14ac:dyDescent="0.55000000000000004">
      <c r="A1017" s="114"/>
      <c r="B1017" s="114"/>
      <c r="C1017" s="114"/>
      <c r="D1017" s="114"/>
      <c r="E1017" s="114"/>
      <c r="F1017" s="114"/>
      <c r="G1017" s="114"/>
      <c r="H1017" s="114"/>
      <c r="I1017" s="114"/>
      <c r="J1017" s="114"/>
      <c r="K1017" s="114"/>
      <c r="L1017" s="163"/>
    </row>
    <row r="1018" spans="1:12" ht="15.75" customHeight="1" x14ac:dyDescent="0.55000000000000004">
      <c r="A1018" s="114"/>
      <c r="B1018" s="114"/>
      <c r="C1018" s="114"/>
      <c r="D1018" s="114"/>
      <c r="E1018" s="114"/>
      <c r="F1018" s="114"/>
      <c r="G1018" s="114"/>
      <c r="H1018" s="114"/>
      <c r="I1018" s="114"/>
      <c r="J1018" s="114"/>
      <c r="K1018" s="114"/>
      <c r="L1018" s="163"/>
    </row>
    <row r="1019" spans="1:12" ht="15.75" customHeight="1" x14ac:dyDescent="0.55000000000000004">
      <c r="A1019" s="114"/>
      <c r="B1019" s="114"/>
      <c r="C1019" s="114"/>
      <c r="D1019" s="114"/>
      <c r="E1019" s="114"/>
      <c r="F1019" s="114"/>
      <c r="G1019" s="114"/>
      <c r="H1019" s="114"/>
      <c r="I1019" s="114"/>
      <c r="J1019" s="114"/>
      <c r="K1019" s="114"/>
      <c r="L1019" s="163"/>
    </row>
    <row r="1020" spans="1:12" ht="15.75" customHeight="1" x14ac:dyDescent="0.55000000000000004">
      <c r="A1020" s="114"/>
      <c r="B1020" s="114"/>
      <c r="C1020" s="114"/>
      <c r="D1020" s="114"/>
      <c r="E1020" s="114"/>
      <c r="F1020" s="114"/>
      <c r="G1020" s="114"/>
      <c r="H1020" s="114"/>
      <c r="I1020" s="114"/>
      <c r="J1020" s="114"/>
      <c r="K1020" s="114"/>
      <c r="L1020" s="163"/>
    </row>
    <row r="1021" spans="1:12" ht="15.75" customHeight="1" x14ac:dyDescent="0.55000000000000004">
      <c r="A1021" s="114"/>
      <c r="B1021" s="114"/>
      <c r="C1021" s="114"/>
      <c r="D1021" s="114"/>
      <c r="E1021" s="114"/>
      <c r="F1021" s="114"/>
      <c r="G1021" s="114"/>
      <c r="H1021" s="114"/>
      <c r="I1021" s="114"/>
      <c r="J1021" s="114"/>
      <c r="K1021" s="114"/>
      <c r="L1021" s="163"/>
    </row>
    <row r="1022" spans="1:12" ht="15.75" customHeight="1" x14ac:dyDescent="0.55000000000000004">
      <c r="A1022" s="114"/>
      <c r="B1022" s="114"/>
      <c r="C1022" s="114"/>
      <c r="D1022" s="114"/>
      <c r="E1022" s="114"/>
      <c r="F1022" s="114"/>
      <c r="G1022" s="114"/>
      <c r="H1022" s="114"/>
      <c r="I1022" s="114"/>
      <c r="J1022" s="114"/>
      <c r="K1022" s="114"/>
      <c r="L1022" s="163"/>
    </row>
    <row r="1023" spans="1:12" ht="15.75" customHeight="1" x14ac:dyDescent="0.55000000000000004">
      <c r="A1023" s="114"/>
      <c r="B1023" s="114"/>
      <c r="C1023" s="114"/>
      <c r="D1023" s="114"/>
      <c r="E1023" s="114"/>
      <c r="F1023" s="114"/>
      <c r="G1023" s="114"/>
      <c r="H1023" s="114"/>
      <c r="I1023" s="114"/>
      <c r="J1023" s="114"/>
      <c r="K1023" s="114"/>
      <c r="L1023" s="163"/>
    </row>
    <row r="1024" spans="1:12" ht="15.75" customHeight="1" x14ac:dyDescent="0.55000000000000004">
      <c r="A1024" s="114"/>
      <c r="B1024" s="114"/>
      <c r="C1024" s="114"/>
      <c r="D1024" s="114"/>
      <c r="E1024" s="114"/>
      <c r="F1024" s="114"/>
      <c r="G1024" s="114"/>
      <c r="H1024" s="114"/>
      <c r="I1024" s="114"/>
      <c r="J1024" s="114"/>
      <c r="K1024" s="114"/>
      <c r="L1024" s="163"/>
    </row>
    <row r="1025" spans="1:12" ht="15.75" customHeight="1" x14ac:dyDescent="0.55000000000000004">
      <c r="A1025" s="114"/>
      <c r="B1025" s="114"/>
      <c r="C1025" s="114"/>
      <c r="D1025" s="114"/>
      <c r="E1025" s="114"/>
      <c r="F1025" s="114"/>
      <c r="G1025" s="114"/>
      <c r="H1025" s="114"/>
      <c r="I1025" s="114"/>
      <c r="J1025" s="114"/>
      <c r="K1025" s="114"/>
      <c r="L1025" s="163"/>
    </row>
    <row r="1026" spans="1:12" ht="15.75" customHeight="1" x14ac:dyDescent="0.55000000000000004">
      <c r="A1026" s="114"/>
      <c r="B1026" s="114"/>
      <c r="C1026" s="114"/>
      <c r="D1026" s="114"/>
      <c r="E1026" s="114"/>
      <c r="F1026" s="114"/>
      <c r="G1026" s="114"/>
      <c r="H1026" s="114"/>
      <c r="I1026" s="114"/>
      <c r="J1026" s="114"/>
      <c r="K1026" s="114"/>
      <c r="L1026" s="163"/>
    </row>
    <row r="1027" spans="1:12" ht="15.75" customHeight="1" x14ac:dyDescent="0.55000000000000004">
      <c r="A1027" s="114"/>
      <c r="B1027" s="114"/>
      <c r="C1027" s="114"/>
      <c r="D1027" s="114"/>
      <c r="E1027" s="114"/>
      <c r="F1027" s="114"/>
      <c r="G1027" s="114"/>
      <c r="H1027" s="114"/>
      <c r="I1027" s="114"/>
      <c r="J1027" s="114"/>
      <c r="K1027" s="114"/>
      <c r="L1027" s="163"/>
    </row>
    <row r="1028" spans="1:12" ht="15.75" customHeight="1" x14ac:dyDescent="0.55000000000000004">
      <c r="A1028" s="114"/>
      <c r="B1028" s="114"/>
      <c r="C1028" s="114"/>
      <c r="D1028" s="114"/>
      <c r="E1028" s="114"/>
      <c r="F1028" s="114"/>
      <c r="G1028" s="114"/>
      <c r="H1028" s="114"/>
      <c r="I1028" s="114"/>
      <c r="J1028" s="114"/>
      <c r="K1028" s="114"/>
      <c r="L1028" s="163"/>
    </row>
    <row r="1029" spans="1:12" ht="15.75" customHeight="1" x14ac:dyDescent="0.55000000000000004">
      <c r="A1029" s="114"/>
      <c r="B1029" s="114"/>
      <c r="C1029" s="114"/>
      <c r="D1029" s="114"/>
      <c r="E1029" s="114"/>
      <c r="F1029" s="114"/>
      <c r="G1029" s="114"/>
      <c r="H1029" s="114"/>
      <c r="I1029" s="114"/>
      <c r="J1029" s="114"/>
      <c r="K1029" s="114"/>
      <c r="L1029" s="163"/>
    </row>
    <row r="1030" spans="1:12" ht="15.75" customHeight="1" x14ac:dyDescent="0.55000000000000004">
      <c r="A1030" s="114"/>
      <c r="B1030" s="114"/>
      <c r="C1030" s="114"/>
      <c r="D1030" s="114"/>
      <c r="E1030" s="114"/>
      <c r="F1030" s="114"/>
      <c r="G1030" s="114"/>
      <c r="H1030" s="114"/>
      <c r="I1030" s="114"/>
      <c r="J1030" s="114"/>
      <c r="K1030" s="114"/>
      <c r="L1030" s="163"/>
    </row>
    <row r="1031" spans="1:12" ht="15.75" customHeight="1" x14ac:dyDescent="0.55000000000000004">
      <c r="A1031" s="114"/>
      <c r="B1031" s="114"/>
      <c r="C1031" s="114"/>
      <c r="D1031" s="114"/>
      <c r="E1031" s="114"/>
      <c r="F1031" s="114"/>
      <c r="G1031" s="114"/>
      <c r="H1031" s="114"/>
      <c r="I1031" s="114"/>
      <c r="J1031" s="114"/>
      <c r="K1031" s="114"/>
      <c r="L1031" s="163"/>
    </row>
    <row r="1032" spans="1:12" ht="15.75" customHeight="1" x14ac:dyDescent="0.55000000000000004">
      <c r="A1032" s="114"/>
      <c r="B1032" s="114"/>
      <c r="C1032" s="114"/>
      <c r="D1032" s="114"/>
      <c r="E1032" s="114"/>
      <c r="F1032" s="114"/>
      <c r="G1032" s="114"/>
      <c r="H1032" s="114"/>
      <c r="I1032" s="114"/>
      <c r="J1032" s="114"/>
      <c r="K1032" s="114"/>
      <c r="L1032" s="163"/>
    </row>
    <row r="1033" spans="1:12" ht="15.75" customHeight="1" x14ac:dyDescent="0.55000000000000004">
      <c r="A1033" s="114"/>
      <c r="B1033" s="114"/>
      <c r="C1033" s="114"/>
      <c r="D1033" s="114"/>
      <c r="E1033" s="114"/>
      <c r="F1033" s="114"/>
      <c r="G1033" s="114"/>
      <c r="H1033" s="114"/>
      <c r="I1033" s="114"/>
      <c r="J1033" s="114"/>
      <c r="K1033" s="114"/>
      <c r="L1033" s="163"/>
    </row>
    <row r="1034" spans="1:12" ht="15.75" customHeight="1" x14ac:dyDescent="0.55000000000000004">
      <c r="A1034" s="114"/>
      <c r="B1034" s="114"/>
      <c r="C1034" s="114"/>
      <c r="D1034" s="114"/>
      <c r="E1034" s="114"/>
      <c r="F1034" s="114"/>
      <c r="G1034" s="114"/>
      <c r="H1034" s="114"/>
      <c r="I1034" s="114"/>
      <c r="J1034" s="114"/>
      <c r="K1034" s="114"/>
      <c r="L1034" s="163"/>
    </row>
    <row r="1035" spans="1:12" ht="15.75" customHeight="1" x14ac:dyDescent="0.55000000000000004">
      <c r="A1035" s="114"/>
      <c r="B1035" s="114"/>
      <c r="C1035" s="114"/>
      <c r="D1035" s="114"/>
      <c r="E1035" s="114"/>
      <c r="F1035" s="114"/>
      <c r="G1035" s="114"/>
      <c r="H1035" s="114"/>
      <c r="I1035" s="114"/>
      <c r="J1035" s="114"/>
      <c r="K1035" s="114"/>
      <c r="L1035" s="163"/>
    </row>
    <row r="1036" spans="1:12" ht="15.75" customHeight="1" x14ac:dyDescent="0.55000000000000004">
      <c r="A1036" s="114"/>
      <c r="B1036" s="114"/>
      <c r="C1036" s="114"/>
      <c r="D1036" s="114"/>
      <c r="E1036" s="114"/>
      <c r="F1036" s="114"/>
      <c r="G1036" s="114"/>
      <c r="H1036" s="114"/>
      <c r="I1036" s="114"/>
      <c r="J1036" s="114"/>
      <c r="K1036" s="114"/>
      <c r="L1036" s="163"/>
    </row>
    <row r="1037" spans="1:12" ht="15.75" customHeight="1" x14ac:dyDescent="0.55000000000000004">
      <c r="A1037" s="114"/>
      <c r="B1037" s="114"/>
      <c r="C1037" s="114"/>
      <c r="D1037" s="114"/>
      <c r="E1037" s="114"/>
      <c r="F1037" s="114"/>
      <c r="G1037" s="114"/>
      <c r="H1037" s="114"/>
      <c r="I1037" s="114"/>
      <c r="J1037" s="114"/>
      <c r="K1037" s="114"/>
      <c r="L1037" s="163"/>
    </row>
    <row r="1038" spans="1:12" ht="15.75" customHeight="1" x14ac:dyDescent="0.55000000000000004">
      <c r="A1038" s="114"/>
      <c r="B1038" s="114"/>
      <c r="C1038" s="114"/>
      <c r="D1038" s="114"/>
      <c r="E1038" s="114"/>
      <c r="F1038" s="114"/>
      <c r="G1038" s="114"/>
      <c r="H1038" s="114"/>
      <c r="I1038" s="114"/>
      <c r="J1038" s="114"/>
      <c r="K1038" s="114"/>
      <c r="L1038" s="163"/>
    </row>
    <row r="1039" spans="1:12" ht="15.75" customHeight="1" x14ac:dyDescent="0.55000000000000004">
      <c r="A1039" s="114"/>
      <c r="B1039" s="114"/>
      <c r="C1039" s="114"/>
      <c r="D1039" s="114"/>
      <c r="E1039" s="114"/>
      <c r="F1039" s="114"/>
      <c r="G1039" s="114"/>
      <c r="H1039" s="114"/>
      <c r="I1039" s="114"/>
      <c r="J1039" s="114"/>
      <c r="K1039" s="114"/>
      <c r="L1039" s="163"/>
    </row>
    <row r="1040" spans="1:12" ht="15.75" customHeight="1" x14ac:dyDescent="0.55000000000000004">
      <c r="A1040" s="114"/>
      <c r="B1040" s="114"/>
      <c r="C1040" s="114"/>
      <c r="D1040" s="114"/>
      <c r="E1040" s="114"/>
      <c r="F1040" s="114"/>
      <c r="G1040" s="114"/>
      <c r="H1040" s="114"/>
      <c r="I1040" s="114"/>
      <c r="J1040" s="114"/>
      <c r="K1040" s="114"/>
      <c r="L1040" s="163"/>
    </row>
    <row r="1041" spans="1:12" ht="15.75" customHeight="1" x14ac:dyDescent="0.55000000000000004">
      <c r="A1041" s="114"/>
      <c r="B1041" s="114"/>
      <c r="C1041" s="114"/>
      <c r="D1041" s="114"/>
      <c r="E1041" s="114"/>
      <c r="F1041" s="114"/>
      <c r="G1041" s="114"/>
      <c r="H1041" s="114"/>
      <c r="I1041" s="114"/>
      <c r="J1041" s="114"/>
      <c r="K1041" s="114"/>
      <c r="L1041" s="163"/>
    </row>
    <row r="1042" spans="1:12" ht="15.75" customHeight="1" x14ac:dyDescent="0.55000000000000004">
      <c r="A1042" s="114"/>
      <c r="B1042" s="114"/>
      <c r="C1042" s="114"/>
      <c r="D1042" s="114"/>
      <c r="E1042" s="114"/>
      <c r="F1042" s="114"/>
      <c r="G1042" s="114"/>
      <c r="H1042" s="114"/>
      <c r="I1042" s="114"/>
      <c r="J1042" s="114"/>
      <c r="K1042" s="114"/>
      <c r="L1042" s="163"/>
    </row>
  </sheetData>
  <sheetProtection sheet="1" formatCells="0" formatColumns="0" formatRows="0" sort="0"/>
  <dataConsolidate/>
  <mergeCells count="5">
    <mergeCell ref="H1:K1"/>
    <mergeCell ref="C3:E3"/>
    <mergeCell ref="P4:Q4"/>
    <mergeCell ref="V5:X5"/>
    <mergeCell ref="P10:Q10"/>
  </mergeCells>
  <conditionalFormatting sqref="G6:G65">
    <cfRule type="expression" dxfId="6" priority="1">
      <formula>AND($G6="",$F6&gt;0)</formula>
    </cfRule>
  </conditionalFormatting>
  <conditionalFormatting sqref="H1">
    <cfRule type="expression" dxfId="5" priority="2">
      <formula>$H$1&lt;&gt;""</formula>
    </cfRule>
  </conditionalFormatting>
  <conditionalFormatting sqref="H6:H65">
    <cfRule type="expression" dxfId="4" priority="19">
      <formula>AND($H6&lt;$D$1,$H6&lt;&gt;"")</formula>
    </cfRule>
    <cfRule type="expression" dxfId="3" priority="20">
      <formula>AND($H6&gt;$B$1,$H6&lt;&gt;"")</formula>
    </cfRule>
  </conditionalFormatting>
  <conditionalFormatting sqref="M1">
    <cfRule type="cellIs" dxfId="2" priority="4" operator="notEqual">
      <formula>1</formula>
    </cfRule>
  </conditionalFormatting>
  <conditionalFormatting sqref="M6:M65">
    <cfRule type="expression" dxfId="1" priority="21">
      <formula>AND($M6&lt;$D$1,$M6&lt;&gt;"")</formula>
    </cfRule>
    <cfRule type="expression" dxfId="0" priority="22">
      <formula>AND($M6&gt;$B$1,$M6&lt;&gt;"")</formula>
    </cfRule>
  </conditionalFormatting>
  <dataValidations count="11">
    <dataValidation type="custom" allowBlank="1" showInputMessage="1" showErrorMessage="1" errorTitle="שגיאת" error="מס' השיעורים אינו יכול לעלות על 5 _x000a_" sqref="F66:F107" xr:uid="{4617DE9A-89F3-4861-9485-E0E2661EEB34}">
      <formula1>AND($F66&lt;=$M$2,$F66&gt;0)</formula1>
    </dataValidation>
    <dataValidation type="custom" allowBlank="1" showInputMessage="1" showErrorMessage="1" error="הציון המקסימלי הינו 100" sqref="E6:E65" xr:uid="{A18ADEB8-026D-4EC3-95A2-4D09397512D5}">
      <formula1>AND($E6&lt;=100,$E6&gt;=0)</formula1>
    </dataValidation>
    <dataValidation type="custom" allowBlank="1" showInputMessage="1" showErrorMessage="1" sqref="D6:D65" xr:uid="{319D8944-5803-455F-9DA0-61D313E84E73}">
      <formula1>AND($D6&lt;=100,$D6&gt;=0)</formula1>
    </dataValidation>
    <dataValidation type="custom" allowBlank="1" showInputMessage="1" showErrorMessage="1" sqref="C6:C65" xr:uid="{A931CDDB-28E8-4777-9478-2A9AE7098B33}">
      <formula1>AND($C6&lt;=100,$C6&gt;=0)</formula1>
    </dataValidation>
    <dataValidation type="custom" allowBlank="1" showInputMessage="1" showErrorMessage="1" sqref="E66:E107" xr:uid="{638AE81F-9922-46AA-9279-1CA225049E70}">
      <formula1>AND($D66&lt;=100,$D66&gt;0)</formula1>
    </dataValidation>
    <dataValidation type="custom" allowBlank="1" showInputMessage="1" showErrorMessage="1" error="הציון המקסימלי הינו 100" sqref="E66:E141 D66:D139" xr:uid="{7AA5063D-78EC-4D3A-9EB1-21F5BFDB4996}">
      <formula1>AND($D66&lt;=100,$D66&gt;=0)</formula1>
    </dataValidation>
    <dataValidation type="custom" allowBlank="1" showInputMessage="1" showErrorMessage="1" errorTitle="שגיאה" error="הציון המקסימלי הינו 100" sqref="I6:I65" xr:uid="{2C06865F-355C-4533-9FA7-814C195B1F25}">
      <formula1>AND($I6&lt;=100,$I6&gt;0)</formula1>
    </dataValidation>
    <dataValidation type="custom" allowBlank="1" showInputMessage="1" showErrorMessage="1" errorTitle="שגיאה" error="הציון המקסימלי הינו 100" sqref="J6:J65" xr:uid="{E02ACF4E-0242-4E6C-829F-69B5CFC42F07}">
      <formula1>AND($J6&lt;=100,$J6&gt;0)</formula1>
    </dataValidation>
    <dataValidation type="custom" allowBlank="1" showInputMessage="1" showErrorMessage="1" errorTitle="שגיאה" error="הניקוד המקסימלי למשימת ההעשרה הוא 5" sqref="K6:K65" xr:uid="{A782EE0E-C7A9-4D6C-859D-3A7B9E4A98F8}">
      <formula1>AND($K6&lt;=5,$K6&gt;0)</formula1>
    </dataValidation>
    <dataValidation type="custom" allowBlank="1" showInputMessage="1" showErrorMessage="1" errorTitle="שגיאה" error="מס' השיעורים המקסימלי  הוא 3" sqref="G6:G65" xr:uid="{3A4477BF-879A-4421-A555-CE70D76363BA}">
      <formula1>AND($G6&lt;=סך_שיעורים_בקורס,$G6&gt;0)</formula1>
    </dataValidation>
    <dataValidation type="custom" allowBlank="1" showInputMessage="1" showErrorMessage="1" errorTitle="שגיאה" error="הציון המקסימלי הינו 100" sqref="F6:F65" xr:uid="{FECDAAA4-B2EE-4F53-86D5-C43DBF0FFCD3}">
      <formula1>AND($F6&lt;=100,$F6&gt;0)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מישוב למדינה</vt:lpstr>
      <vt:lpstr>מדינת ישראל</vt:lpstr>
      <vt:lpstr>'מדינת ישראל'!סך_שיעורים_בקורס</vt:lpstr>
      <vt:lpstr>סך_שיעורים_בקורס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מיטל פרקוביץ</cp:lastModifiedBy>
  <dcterms:created xsi:type="dcterms:W3CDTF">2022-08-25T12:27:44Z</dcterms:created>
  <dcterms:modified xsi:type="dcterms:W3CDTF">2023-11-21T09:55:48Z</dcterms:modified>
</cp:coreProperties>
</file>