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מיטל\Downloads\"/>
    </mc:Choice>
  </mc:AlternateContent>
  <xr:revisionPtr revIDLastSave="0" documentId="8_{979656AF-A78F-46E9-8B8D-01487A5E2D99}" xr6:coauthVersionLast="47" xr6:coauthVersionMax="47" xr10:uidLastSave="{00000000-0000-0000-0000-000000000000}"/>
  <bookViews>
    <workbookView xWindow="-98" yWindow="-98" windowWidth="21795" windowHeight="12975" tabRatio="594" xr2:uid="{00000000-000D-0000-FFFF-FFFF00000000}"/>
  </bookViews>
  <sheets>
    <sheet name="מסורת ומודרנה" sheetId="4" r:id="rId1"/>
    <sheet name="נאציזם ושואה" sheetId="5" r:id="rId2"/>
  </sheets>
  <definedNames>
    <definedName name="סך_שיעורים_בקורס">'נאציזם ושואה'!$O$2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4" l="1"/>
  <c r="U7" i="4" s="1"/>
  <c r="T8" i="4"/>
  <c r="U8" i="4" s="1"/>
  <c r="T9" i="4"/>
  <c r="U9" i="4" s="1"/>
  <c r="T10" i="4"/>
  <c r="U10" i="4" s="1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T19" i="4"/>
  <c r="U19" i="4" s="1"/>
  <c r="T20" i="4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T34" i="4"/>
  <c r="T35" i="4"/>
  <c r="T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T43" i="4"/>
  <c r="U43" i="4" s="1"/>
  <c r="T44" i="4"/>
  <c r="U44" i="4" s="1"/>
  <c r="T45" i="4"/>
  <c r="U45" i="4" s="1"/>
  <c r="T46" i="4"/>
  <c r="U46" i="4" s="1"/>
  <c r="T47" i="4"/>
  <c r="U47" i="4" s="1"/>
  <c r="T48" i="4"/>
  <c r="T49" i="4"/>
  <c r="T50" i="4"/>
  <c r="T51" i="4"/>
  <c r="U51" i="4" s="1"/>
  <c r="T52" i="4"/>
  <c r="U52" i="4" s="1"/>
  <c r="T53" i="4"/>
  <c r="U53" i="4" s="1"/>
  <c r="T54" i="4"/>
  <c r="U54" i="4" s="1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 s="1"/>
  <c r="T61" i="4"/>
  <c r="U61" i="4" s="1"/>
  <c r="T62" i="4"/>
  <c r="U62" i="4" s="1"/>
  <c r="T63" i="4"/>
  <c r="U63" i="4" s="1"/>
  <c r="T64" i="4"/>
  <c r="U64" i="4" s="1"/>
  <c r="T65" i="4"/>
  <c r="U65" i="4" s="1"/>
  <c r="T6" i="4"/>
  <c r="U6" i="4" s="1"/>
  <c r="U50" i="4"/>
  <c r="U49" i="4"/>
  <c r="U48" i="4"/>
  <c r="U36" i="4"/>
  <c r="U35" i="4"/>
  <c r="U34" i="4"/>
  <c r="U20" i="4"/>
  <c r="U18" i="4"/>
  <c r="H25" i="4" l="1"/>
  <c r="H64" i="4"/>
  <c r="H24" i="4"/>
  <c r="H63" i="4"/>
  <c r="H17" i="4"/>
  <c r="H36" i="4"/>
  <c r="H56" i="4"/>
  <c r="H16" i="4"/>
  <c r="H28" i="4"/>
  <c r="H47" i="4"/>
  <c r="H27" i="4"/>
  <c r="H7" i="4"/>
  <c r="F4" i="5"/>
  <c r="E4" i="5"/>
  <c r="D4" i="5"/>
  <c r="C4" i="5"/>
  <c r="M7" i="5" s="1"/>
  <c r="L6" i="4"/>
  <c r="M6" i="4" s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N1" i="4"/>
  <c r="H4" i="4"/>
  <c r="H42" i="4" s="1"/>
  <c r="H30" i="4" l="1"/>
  <c r="H57" i="4"/>
  <c r="H65" i="4"/>
  <c r="H31" i="4"/>
  <c r="H35" i="4"/>
  <c r="H46" i="4"/>
  <c r="H50" i="4"/>
  <c r="H38" i="4"/>
  <c r="H6" i="4"/>
  <c r="H12" i="4"/>
  <c r="H34" i="4"/>
  <c r="H8" i="4"/>
  <c r="H29" i="4"/>
  <c r="H45" i="4"/>
  <c r="H19" i="4"/>
  <c r="H9" i="4"/>
  <c r="H39" i="4"/>
  <c r="H10" i="4"/>
  <c r="H49" i="4"/>
  <c r="H59" i="4"/>
  <c r="H13" i="4"/>
  <c r="H40" i="4"/>
  <c r="H51" i="4"/>
  <c r="H37" i="4"/>
  <c r="H32" i="4"/>
  <c r="H52" i="4"/>
  <c r="H11" i="4"/>
  <c r="H33" i="4"/>
  <c r="H21" i="4"/>
  <c r="H58" i="4"/>
  <c r="H53" i="4"/>
  <c r="H61" i="4"/>
  <c r="H60" i="4"/>
  <c r="H48" i="4"/>
  <c r="H20" i="4"/>
  <c r="H41" i="4"/>
  <c r="H14" i="4"/>
  <c r="H22" i="4"/>
  <c r="H23" i="4"/>
  <c r="H54" i="4"/>
  <c r="H62" i="4"/>
  <c r="H44" i="4"/>
  <c r="H15" i="4"/>
  <c r="H18" i="4"/>
  <c r="H26" i="4"/>
  <c r="H55" i="4"/>
  <c r="H43" i="4"/>
  <c r="M46" i="5"/>
  <c r="M38" i="5"/>
  <c r="M22" i="5"/>
  <c r="M6" i="5"/>
  <c r="M62" i="5"/>
  <c r="M54" i="5"/>
  <c r="M30" i="5"/>
  <c r="M14" i="5"/>
  <c r="M29" i="5"/>
  <c r="M52" i="5"/>
  <c r="M36" i="5"/>
  <c r="M28" i="5"/>
  <c r="M20" i="5"/>
  <c r="M12" i="5"/>
  <c r="M53" i="5"/>
  <c r="M13" i="5"/>
  <c r="M60" i="5"/>
  <c r="M44" i="5"/>
  <c r="M59" i="5"/>
  <c r="M43" i="5"/>
  <c r="M27" i="5"/>
  <c r="M11" i="5"/>
  <c r="N11" i="5" s="1"/>
  <c r="M58" i="5"/>
  <c r="M42" i="5"/>
  <c r="M10" i="5"/>
  <c r="M65" i="5"/>
  <c r="M57" i="5"/>
  <c r="M49" i="5"/>
  <c r="M41" i="5"/>
  <c r="M33" i="5"/>
  <c r="M25" i="5"/>
  <c r="M17" i="5"/>
  <c r="M9" i="5"/>
  <c r="M45" i="5"/>
  <c r="M21" i="5"/>
  <c r="M50" i="5"/>
  <c r="M34" i="5"/>
  <c r="M18" i="5"/>
  <c r="M64" i="5"/>
  <c r="M56" i="5"/>
  <c r="M48" i="5"/>
  <c r="M40" i="5"/>
  <c r="M32" i="5"/>
  <c r="M24" i="5"/>
  <c r="M16" i="5"/>
  <c r="M8" i="5"/>
  <c r="M61" i="5"/>
  <c r="M37" i="5"/>
  <c r="M51" i="5"/>
  <c r="M35" i="5"/>
  <c r="M19" i="5"/>
  <c r="M26" i="5"/>
  <c r="M63" i="5"/>
  <c r="M55" i="5"/>
  <c r="M47" i="5"/>
  <c r="M39" i="5"/>
  <c r="M31" i="5"/>
  <c r="M23" i="5"/>
  <c r="M15" i="5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25" i="5"/>
  <c r="U25" i="5" s="1"/>
  <c r="T26" i="5"/>
  <c r="U26" i="5" s="1"/>
  <c r="T27" i="5"/>
  <c r="U27" i="5" s="1"/>
  <c r="T28" i="5"/>
  <c r="U28" i="5" s="1"/>
  <c r="T29" i="5"/>
  <c r="U29" i="5" s="1"/>
  <c r="T30" i="5"/>
  <c r="U30" i="5" s="1"/>
  <c r="T31" i="5"/>
  <c r="U31" i="5" s="1"/>
  <c r="T32" i="5"/>
  <c r="U32" i="5" s="1"/>
  <c r="T33" i="5"/>
  <c r="U33" i="5" s="1"/>
  <c r="T34" i="5"/>
  <c r="U34" i="5" s="1"/>
  <c r="T35" i="5"/>
  <c r="U35" i="5" s="1"/>
  <c r="T36" i="5"/>
  <c r="U36" i="5" s="1"/>
  <c r="T37" i="5"/>
  <c r="U37" i="5" s="1"/>
  <c r="T38" i="5"/>
  <c r="U38" i="5" s="1"/>
  <c r="T39" i="5"/>
  <c r="U39" i="5" s="1"/>
  <c r="T40" i="5"/>
  <c r="U40" i="5" s="1"/>
  <c r="T41" i="5"/>
  <c r="U41" i="5" s="1"/>
  <c r="T42" i="5"/>
  <c r="U42" i="5" s="1"/>
  <c r="T43" i="5"/>
  <c r="U43" i="5" s="1"/>
  <c r="T44" i="5"/>
  <c r="U44" i="5" s="1"/>
  <c r="T45" i="5"/>
  <c r="U45" i="5" s="1"/>
  <c r="T46" i="5"/>
  <c r="U46" i="5" s="1"/>
  <c r="T47" i="5"/>
  <c r="U47" i="5" s="1"/>
  <c r="T48" i="5"/>
  <c r="U48" i="5" s="1"/>
  <c r="T49" i="5"/>
  <c r="U49" i="5" s="1"/>
  <c r="T50" i="5"/>
  <c r="U50" i="5" s="1"/>
  <c r="T51" i="5"/>
  <c r="U51" i="5" s="1"/>
  <c r="T52" i="5"/>
  <c r="U52" i="5" s="1"/>
  <c r="T53" i="5"/>
  <c r="U53" i="5" s="1"/>
  <c r="T54" i="5"/>
  <c r="U54" i="5" s="1"/>
  <c r="T55" i="5"/>
  <c r="U55" i="5" s="1"/>
  <c r="T56" i="5"/>
  <c r="U56" i="5" s="1"/>
  <c r="T57" i="5"/>
  <c r="U57" i="5" s="1"/>
  <c r="T58" i="5"/>
  <c r="U58" i="5" s="1"/>
  <c r="T59" i="5"/>
  <c r="U59" i="5" s="1"/>
  <c r="T60" i="5"/>
  <c r="U60" i="5" s="1"/>
  <c r="T61" i="5"/>
  <c r="U61" i="5" s="1"/>
  <c r="T62" i="5"/>
  <c r="U62" i="5" s="1"/>
  <c r="T63" i="5"/>
  <c r="U63" i="5" s="1"/>
  <c r="T64" i="5"/>
  <c r="U64" i="5" s="1"/>
  <c r="T65" i="5"/>
  <c r="U65" i="5" s="1"/>
  <c r="T6" i="5"/>
  <c r="U6" i="5" s="1"/>
  <c r="I4" i="5" l="1"/>
  <c r="I11" i="5" s="1"/>
  <c r="I60" i="5" l="1"/>
  <c r="I45" i="5"/>
  <c r="I65" i="5"/>
  <c r="I16" i="5"/>
  <c r="I48" i="5"/>
  <c r="I30" i="5"/>
  <c r="I32" i="5"/>
  <c r="I59" i="5"/>
  <c r="I25" i="5"/>
  <c r="I24" i="5"/>
  <c r="I8" i="5"/>
  <c r="I28" i="5"/>
  <c r="I57" i="5"/>
  <c r="I63" i="5"/>
  <c r="I14" i="5"/>
  <c r="I33" i="5"/>
  <c r="I9" i="5"/>
  <c r="I20" i="5"/>
  <c r="I49" i="5"/>
  <c r="I31" i="5"/>
  <c r="I41" i="5"/>
  <c r="I61" i="5"/>
  <c r="I19" i="5"/>
  <c r="I38" i="5"/>
  <c r="I27" i="5"/>
  <c r="I29" i="5"/>
  <c r="I43" i="5"/>
  <c r="I7" i="5"/>
  <c r="I55" i="5"/>
  <c r="I35" i="5"/>
  <c r="I47" i="5"/>
  <c r="I6" i="5"/>
  <c r="I50" i="5"/>
  <c r="I51" i="5"/>
  <c r="I21" i="5"/>
  <c r="I37" i="5"/>
  <c r="I39" i="5"/>
  <c r="I13" i="5"/>
  <c r="I23" i="5"/>
  <c r="I22" i="5"/>
  <c r="I34" i="5"/>
  <c r="I58" i="5"/>
  <c r="I44" i="5"/>
  <c r="I17" i="5"/>
  <c r="I15" i="5"/>
  <c r="I52" i="5"/>
  <c r="I62" i="5"/>
  <c r="I18" i="5"/>
  <c r="I42" i="5"/>
  <c r="I64" i="5"/>
  <c r="I36" i="5"/>
  <c r="I54" i="5"/>
  <c r="I12" i="5"/>
  <c r="I46" i="5"/>
  <c r="I10" i="5"/>
  <c r="I26" i="5"/>
  <c r="I40" i="5"/>
  <c r="I53" i="5"/>
  <c r="I56" i="5"/>
  <c r="O1" i="5"/>
  <c r="J1" i="5" s="1"/>
  <c r="N65" i="5" l="1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0" i="5"/>
  <c r="N9" i="5"/>
  <c r="N8" i="5"/>
  <c r="N7" i="5"/>
  <c r="N6" i="5"/>
  <c r="M65" i="4" l="1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K1" i="4" l="1"/>
</calcChain>
</file>

<file path=xl/sharedStrings.xml><?xml version="1.0" encoding="utf-8"?>
<sst xmlns="http://schemas.openxmlformats.org/spreadsheetml/2006/main" count="190" uniqueCount="99">
  <si>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</si>
  <si>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</si>
  <si>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</si>
  <si>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</si>
  <si>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</si>
  <si>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</si>
  <si>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</si>
  <si>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</si>
  <si>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</si>
  <si>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</si>
  <si>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</si>
  <si>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</si>
  <si>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</si>
  <si>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</si>
  <si>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בעיה בחלוקת האחוזים לרכיבים השונים - לא מגיע ל-100%</t>
  </si>
  <si>
    <t>ציון לשבח</t>
  </si>
  <si>
    <t>בעיה בחלוקת האחוזים לרכיבים השונים  יש יותר מ-100%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</si>
  <si>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</si>
  <si>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</si>
  <si>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</si>
  <si>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</si>
  <si>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</si>
  <si>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</si>
  <si>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</si>
  <si>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</si>
  <si>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</si>
  <si>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</si>
  <si>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</si>
  <si>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</si>
  <si>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</si>
  <si>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</si>
  <si>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</si>
  <si>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</si>
  <si>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</si>
  <si>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</si>
  <si>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</si>
  <si>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</si>
  <si>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</si>
  <si>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</si>
  <si>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</si>
  <si>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</si>
  <si>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</si>
  <si>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</si>
  <si>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</si>
  <si>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</si>
  <si>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</si>
  <si>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</si>
  <si>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</si>
  <si>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</si>
  <si>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</si>
  <si>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</si>
  <si>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</si>
  <si>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</si>
  <si>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</si>
  <si>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</si>
  <si>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</si>
  <si>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</si>
  <si>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</si>
  <si>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</si>
  <si>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</si>
  <si>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</si>
  <si>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</si>
  <si>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</si>
  <si>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</si>
  <si>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</si>
  <si>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</si>
  <si>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</si>
  <si>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</si>
  <si>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</si>
  <si>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</si>
  <si>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</si>
  <si>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</si>
  <si>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</si>
  <si>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</si>
  <si>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</si>
  <si>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</si>
  <si>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</si>
  <si>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</si>
  <si>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</si>
  <si>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</si>
  <si>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</si>
  <si>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ציון בקרה וציון סופי גדולים מהציון הרשום ב-D1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</si>
  <si>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</si>
  <si>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</si>
  <si>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</si>
  <si>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</si>
  <si>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</si>
  <si>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</si>
  <si>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</si>
  <si>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</si>
  <si>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</si>
  <si>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סיכום פרק מורחב
3</t>
  </si>
  <si>
    <t>סיכום פרק מורחב
4</t>
  </si>
  <si>
    <t>בעיה בחלוקת האחוזים לרכיבים השונים:
אין 100%</t>
  </si>
  <si>
    <t>אחוזים לחישוב פרק 1</t>
  </si>
  <si>
    <t xml:space="preserve">כמה ציונים  יש לחישוב פרק 1 </t>
  </si>
  <si>
    <t>ציון בקרה וציון סופי קטנים מהציון הרשום ב-D1</t>
  </si>
  <si>
    <t>עידן של תמורות</t>
  </si>
  <si>
    <t>ת.ז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</si>
</sst>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8"/>
      <name val="Arial"/>
      <family val="2"/>
      <scheme val="minor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10" borderId="1" xfId="0" applyFont="1" applyFill="1" applyBorder="1" applyAlignment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9" fontId="1" fillId="7" borderId="0" xfId="0" applyNumberFormat="1" applyFont="1" applyFill="1" applyAlignment="1" applyProtection="1">
      <alignment horizontal="right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right" wrapText="1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10" borderId="1" xfId="0" applyFont="1" applyFill="1" applyBorder="1" applyAlignment="1" applyProtection="1">
      <alignment horizontal="center" wrapText="1"/>
      <protection locked="0"/>
    </xf>
    <xf numFmtId="0" fontId="1" fillId="5" borderId="0" xfId="0" applyFont="1" applyFill="1" applyProtection="1">
      <protection locked="0"/>
    </xf>
    <xf numFmtId="0" fontId="1" fillId="5" borderId="10" xfId="0" applyFont="1" applyFill="1" applyBorder="1" applyAlignment="1" applyProtection="1">
      <alignment horizontal="right" wrapText="1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5" borderId="0" xfId="0" applyFont="1" applyFill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1" fillId="5" borderId="5" xfId="0" applyNumberFormat="1" applyFont="1" applyFill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7" borderId="0" xfId="0" applyNumberFormat="1" applyFont="1" applyFill="1" applyAlignment="1">
      <alignment horizontal="center" vertical="center" wrapText="1"/>
    </xf>
    <xf numFmtId="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0" fontId="9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0" fontId="1" fillId="7" borderId="16" xfId="0" applyNumberFormat="1" applyFont="1" applyFill="1" applyBorder="1" applyAlignment="1">
      <alignment horizontal="center" vertical="center" wrapText="1"/>
    </xf>
    <xf numFmtId="10" fontId="1" fillId="7" borderId="17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10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10" borderId="9" xfId="0" applyFont="1" applyFill="1" applyBorder="1" applyAlignment="1" applyProtection="1">
      <alignment horizontal="center" wrapText="1"/>
      <protection locked="0"/>
    </xf>
    <xf numFmtId="0" fontId="1" fillId="5" borderId="7" xfId="0" applyFont="1" applyFill="1" applyBorder="1" applyAlignment="1" applyProtection="1">
      <alignment horizontal="center" wrapText="1"/>
      <protection locked="0"/>
    </xf>
    <xf numFmtId="1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8" borderId="7" xfId="0" applyFont="1" applyFill="1" applyBorder="1" applyAlignment="1" applyProtection="1">
      <alignment horizontal="center" vertical="center" wrapText="1"/>
      <protection locked="0"/>
    </xf>
    <xf numFmtId="0" fontId="6" fillId="9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right" wrapText="1"/>
      <protection locked="0"/>
    </xf>
    <xf numFmtId="10" fontId="1" fillId="7" borderId="24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wrapText="1"/>
      <protection locked="0"/>
    </xf>
    <xf numFmtId="0" fontId="1" fillId="12" borderId="7" xfId="0" applyFont="1" applyFill="1" applyBorder="1" applyAlignment="1" applyProtection="1">
      <alignment horizontal="center" wrapText="1"/>
      <protection locked="0"/>
    </xf>
    <xf numFmtId="0" fontId="1" fillId="12" borderId="5" xfId="0" applyFont="1" applyFill="1" applyBorder="1" applyAlignment="1" applyProtection="1">
      <alignment horizont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9" fontId="1" fillId="0" borderId="15" xfId="0" applyNumberFormat="1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9" fontId="1" fillId="0" borderId="18" xfId="0" applyNumberFormat="1" applyFont="1" applyBorder="1" applyAlignment="1" applyProtection="1">
      <alignment horizontal="center" vertical="center" wrapText="1"/>
      <protection locked="0"/>
    </xf>
    <xf numFmtId="9" fontId="2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0"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C24B1-8D0A-4FA2-A2E6-70CAD947B969}" name="טבלת_ציונים1" displayName="טבלת_ציונים1" ref="A5:M65" totalsRowShown="0" headerRowDxfId="49" dataDxfId="47" headerRowBorderDxfId="48" tableBorderDxfId="46" totalsRowBorderDxfId="45">
  <autoFilter ref="A5:M65" xr:uid="{F7C65FC0-123F-42B9-8466-277249F9F886}"/>
  <tableColumns count="13">
    <tableColumn id="6" xr3:uid="{27673818-8782-453C-9CB3-533C5E8D2611}" name="ת.ז" dataDxfId="44"/>
    <tableColumn id="1" xr3:uid="{C2C0ADF2-783E-4DD0-A8D0-D04EBB03860B}" name="שמות התלמידים " dataDxfId="43"/>
    <tableColumn id="2" xr3:uid="{9E1B0347-2BA4-49A8-BC7C-50F3C718DAF8}" name="סיכום פרק מורחב_x000a_1" dataDxfId="42"/>
    <tableColumn id="3" xr3:uid="{FA255FBB-BD4A-436D-B008-FA05BB0F08B1}" name="סיכום פרק מורחב_x000a_2" dataDxfId="41"/>
    <tableColumn id="4" xr3:uid="{12774F69-55D3-4F39-8E45-0390CAC17310}" name="שיעור לתלמיד _x000a_עד נקודת הבקרה" dataDxfId="40"/>
    <tableColumn id="12" xr3:uid="{DB71F135-7C34-497C-850C-9FCE4ED02C2E}" name="מס' שיעורים שנלמדו" dataDxfId="39"/>
    <tableColumn id="13" xr3:uid="{4B76CB98-9913-4EF3-BECA-5BCA7BFB71E9}" name="עידן של תמורות" dataDxfId="38"/>
    <tableColumn id="5" xr3:uid="{E5407569-A82F-48A1-82AE-67B4A7429C88}" name="בקרה" dataDxfId="37">
      <calculatedColumnFormula>IFERROR(ROUND(
C6*U6/$H$4+
D6*U6/$H$4+
((E6*$N$2)/טבלת_ציונים1[[#This Row],[מס'' שיעורים שנלמדו]])*($E$4/$H$4) +
G6*$G$4/$H$4,1),"")</calculatedColumnFormula>
    </tableColumn>
    <tableColumn id="7" xr3:uid="{0F941737-6EC7-4E38-A12D-4C4AF3875D92}" name="תלמידאות" dataDxfId="36"/>
    <tableColumn id="8" xr3:uid="{86CAF08A-EACB-4BE2-93B5-EFFEE2C8BF19}" name="(שיעור לתלמיד)_x000a_ממולא בסוף הקורס מקמפוס" dataDxfId="35"/>
    <tableColumn id="9" xr3:uid="{2892A038-67F7-4BA1-BFAD-C5F71DC4E4BE}" name="משימת העשרה" dataDxfId="34"/>
    <tableColumn id="10" xr3:uid="{8D762896-2340-43D7-A135-80D5D5CDA0E4}" name="ציון סופי" dataDxfId="33">
      <calculatedColumnFormula>IF(ROUND(($C$4*C6)+($D$4*D6)+($G$4*G6)+($I$4*I6)+($J$4*J6),1)=0, "",ROUND(($C$4*C6)+($D$4*D6)+($G$4*G6)+($I$4*I6)+($J$4*J6),1))</calculatedColumnFormula>
    </tableColumn>
    <tableColumn id="11" xr3:uid="{DFA487FA-99B3-4A6C-9554-3F4F9A596331}" name="ציון סופי + משימת העשרה" dataDxfId="32">
      <calculatedColumnFormula>IF(טבלת_ציונים1[[#This Row],[ציון סופי]]="","",ROUND(IF((L6+K6) &gt; 100,100,L6+K6),1))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13" displayName="טבלת_ציונים13" ref="A5:N65" totalsRowShown="0" headerRowDxfId="31" dataDxfId="29" headerRowBorderDxfId="30" tableBorderDxfId="28" totalsRowBorderDxfId="27">
  <autoFilter ref="A5:N65" xr:uid="{F7C65FC0-123F-42B9-8466-277249F9F886}"/>
  <tableColumns count="14">
    <tableColumn id="6" xr3:uid="{1DE2D84D-66C8-4BD4-8177-CF3CEE9A91A5}" name="ת.ז" dataDxfId="26"/>
    <tableColumn id="1" xr3:uid="{55CEB51B-9A65-4B4B-A192-D5737D8AE2A3}" name="שמות התלמידים " dataDxfId="25"/>
    <tableColumn id="13" xr3:uid="{49386D70-A373-41A2-AF85-DFB1B053597A}" name="סיכום פרק מורחב_x000a_1" dataDxfId="24"/>
    <tableColumn id="14" xr3:uid="{0647763E-D82E-4E37-A90C-164C08A647CF}" name="סיכום פרק מורחב_x000a_2" dataDxfId="23"/>
    <tableColumn id="2" xr3:uid="{5AC3E2B5-9534-4C62-A9E8-3B723C7F6347}" name="סיכום פרק מורחב_x000a_3" dataDxfId="22"/>
    <tableColumn id="3" xr3:uid="{500A6567-A1CD-49EB-AE7D-BBD7F35FEA85}" name="סיכום פרק מורחב_x000a_4" dataDxfId="21"/>
    <tableColumn id="4" xr3:uid="{0C2E8564-A63D-404A-B4EC-FD5C897001A7}" name="שיעור לתלמיד _x000a_עד נקודת הבקרה" dataDxfId="20"/>
    <tableColumn id="12" xr3:uid="{1D30FDD4-C54B-46EC-91F6-998A07C0EB73}" name="מס' שיעורים שנלמדו" dataDxfId="19"/>
    <tableColumn id="5" xr3:uid="{7024BB98-52C1-4415-A5B8-53DFEFA23906}" name="בקרה" dataDxfId="18">
      <calculatedColumnFormula>IFERROR(ROUND(
C6*U6/$I$4+
D6*U6/$I$4+
E6*U6/$I$4+
F6*U6/$I$4+
G6*$O$2/טבלת_ציונים13[[#This Row],[מס'' שיעורים שנלמדו]]*$G$4/$I$4,1),"")</calculatedColumnFormula>
    </tableColumn>
    <tableColumn id="7" xr3:uid="{CD062E08-470D-4232-86F2-A71E124397BE}" name="תלמידאות" dataDxfId="17"/>
    <tableColumn id="8" xr3:uid="{2CB3279B-422F-4FB9-B1EE-53E988CF2E1E}" name="(שיעור לתלמיד)_x000a_ממולא בסוף הקורס מקמפוס" dataDxfId="16"/>
    <tableColumn id="9" xr3:uid="{2E69AB72-A4AA-49A8-8C2F-D5F6971A324D}" name="משימת העשרה" dataDxfId="15"/>
    <tableColumn id="10" xr3:uid="{E2E26704-2F42-4D99-A115-6CB5CB41D7EB}" name="ציון סופי" dataDxfId="14">
      <calculatedColumnFormula>IF(ROUND(($C$4*C6)+($D$4*D6)+($E$4*E6)+($F$4*F6)+($J$4*J6)+($K$4*K6),1)=0, "",ROUND(($C$4*C6)+($D$4*D6)+($E$4*E6)+($F$4*F6)+($J$4*J6)+($K$4*K6),1))</calculatedColumnFormula>
    </tableColumn>
    <tableColumn id="11" xr3:uid="{4AFCDF89-99CF-46DE-9510-1F2F69F10400}" name="ציון סופי + משימת העשרה" dataDxfId="13">
      <calculatedColumnFormula>IF(טבלת_ציונים13[[#This Row],[ציון סופי]]="","",ROUND(IF((M6+L6) &gt; 100,100,M6+L6),1))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1042"/>
  <sheetViews>
    <sheetView rightToLeft="1" tabSelected="1" topLeftCell="D1" zoomScaleNormal="100" workbookViewId="0">
      <selection activeCell="K8" sqref="K8:K9"/>
    </sheetView>
  </sheetViews>
  <sheetFormatPr defaultColWidth="12.59765625" defaultRowHeight="15.75" customHeight="1" x14ac:dyDescent="0.55000000000000004"/>
  <cols>
    <col min="1" max="1" width="18.86328125" style="14" customWidth="1"/>
    <col min="2" max="11" width="17.86328125" style="14" customWidth="1"/>
    <col min="12" max="12" width="17.86328125" style="23" customWidth="1"/>
    <col min="13" max="13" width="22.265625" style="4" customWidth="1"/>
    <col min="14" max="14" width="12.59765625" style="4"/>
    <col min="15" max="15" width="41.1328125" style="4" customWidth="1"/>
    <col min="16" max="16" width="37" style="4" bestFit="1" customWidth="1"/>
    <col min="17" max="18" width="12.59765625" style="4"/>
    <col min="19" max="20" width="0" style="4" hidden="1" customWidth="1"/>
    <col min="21" max="39" width="12.59765625" style="4"/>
    <col min="40" max="16384" width="12.59765625" style="14"/>
  </cols>
  <sheetData>
    <row r="1" spans="1:40" s="5" customFormat="1" ht="49.5" customHeight="1" thickBot="1" x14ac:dyDescent="0.4">
      <c r="A1" s="30" t="s">
        <v>15</v>
      </c>
      <c r="B1" s="31">
        <v>80</v>
      </c>
      <c r="C1" s="32" t="s">
        <v>77</v>
      </c>
      <c r="D1" s="33">
        <v>50</v>
      </c>
      <c r="E1" s="2"/>
      <c r="F1" s="2"/>
      <c r="G1" s="3"/>
      <c r="I1" s="3"/>
      <c r="J1" s="3"/>
      <c r="K1" s="74" t="str">
        <f>IF(N1&gt;100%,O1,IF(N1&lt;100%,P1,""))</f>
        <v/>
      </c>
      <c r="L1" s="74"/>
      <c r="M1" s="59" t="s">
        <v>13</v>
      </c>
      <c r="N1" s="60">
        <f>SUM(I4:J4,C4:D4,G4)</f>
        <v>1</v>
      </c>
      <c r="O1" s="24" t="s">
        <v>16</v>
      </c>
      <c r="P1" s="24" t="s">
        <v>14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0" s="5" customFormat="1" ht="16.5" customHeight="1" thickBot="1" x14ac:dyDescent="0.4">
      <c r="A2" s="36"/>
      <c r="B2" s="37"/>
      <c r="C2" s="38"/>
      <c r="D2" s="39"/>
      <c r="E2" s="2"/>
      <c r="F2" s="2"/>
      <c r="G2" s="3"/>
      <c r="H2" s="61"/>
      <c r="I2" s="3"/>
      <c r="J2" s="3"/>
      <c r="K2" s="6"/>
      <c r="L2" s="4"/>
      <c r="M2" s="7" t="s">
        <v>12</v>
      </c>
      <c r="N2" s="8">
        <v>5</v>
      </c>
      <c r="O2" s="24"/>
      <c r="P2" s="2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40" s="5" customFormat="1" ht="18" x14ac:dyDescent="0.35">
      <c r="B3" s="72">
        <v>0.3</v>
      </c>
      <c r="C3" s="73"/>
      <c r="D3" s="2"/>
      <c r="E3" s="2"/>
      <c r="F3" s="2"/>
      <c r="G3" s="3"/>
      <c r="H3" s="3"/>
      <c r="I3" s="3"/>
      <c r="J3" s="3"/>
      <c r="K3" s="6"/>
      <c r="L3" s="4"/>
      <c r="O3" s="24"/>
      <c r="P3" s="2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40" ht="18.399999999999999" thickBot="1" x14ac:dyDescent="0.6">
      <c r="B4" s="9" t="s">
        <v>10</v>
      </c>
      <c r="C4" s="34">
        <v>0.15</v>
      </c>
      <c r="D4" s="35">
        <v>0.15</v>
      </c>
      <c r="E4" s="27">
        <v>0.25</v>
      </c>
      <c r="F4" s="27"/>
      <c r="G4" s="35">
        <v>0.35</v>
      </c>
      <c r="H4" s="28">
        <f>SUM(C4:G4)</f>
        <v>0.9</v>
      </c>
      <c r="I4" s="29">
        <v>0.1</v>
      </c>
      <c r="J4" s="29">
        <v>0.25</v>
      </c>
      <c r="K4" s="10"/>
      <c r="L4" s="11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5" customFormat="1" ht="77.25" customHeight="1" thickBot="1" x14ac:dyDescent="0.6">
      <c r="A5" s="50" t="s">
        <v>98</v>
      </c>
      <c r="B5" s="50" t="s">
        <v>8</v>
      </c>
      <c r="C5" s="51" t="s">
        <v>1</v>
      </c>
      <c r="D5" s="51" t="s">
        <v>2</v>
      </c>
      <c r="E5" s="52" t="s">
        <v>5</v>
      </c>
      <c r="F5" s="52" t="s">
        <v>11</v>
      </c>
      <c r="G5" s="52" t="s">
        <v>97</v>
      </c>
      <c r="H5" s="53" t="s">
        <v>4</v>
      </c>
      <c r="I5" s="54" t="s">
        <v>3</v>
      </c>
      <c r="J5" s="55" t="s">
        <v>9</v>
      </c>
      <c r="K5" s="56" t="s">
        <v>7</v>
      </c>
      <c r="L5" s="57" t="s">
        <v>0</v>
      </c>
      <c r="M5" s="58" t="s">
        <v>6</v>
      </c>
      <c r="N5" s="4"/>
      <c r="O5" s="4"/>
      <c r="P5" s="75" t="s">
        <v>90</v>
      </c>
      <c r="Q5" s="76"/>
      <c r="R5" s="4"/>
      <c r="S5" s="4"/>
      <c r="T5" s="4" t="s">
        <v>95</v>
      </c>
      <c r="U5" s="4" t="s">
        <v>94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s="19" customFormat="1" ht="28.5" x14ac:dyDescent="0.55000000000000004">
      <c r="A6" s="42"/>
      <c r="B6" s="16" t="s">
        <v>17</v>
      </c>
      <c r="C6" s="16"/>
      <c r="D6" s="16"/>
      <c r="E6" s="18"/>
      <c r="F6" s="18"/>
      <c r="G6" s="18"/>
      <c r="H6" s="1" t="str">
        <f>IFERROR(ROUND(
C6*U6/$H$4+
D6*U6/$H$4+
((E6*$N$2)/טבלת_ציונים1[[#This Row],[מס'' שיעורים שנלמדו]])*($E$4/$H$4) +
G6*$G$4/$H$4,1),"")</f>
        <v/>
      </c>
      <c r="I6" s="17"/>
      <c r="J6" s="17"/>
      <c r="K6" s="17"/>
      <c r="L6" s="25" t="str">
        <f t="shared" ref="L6:L37" si="0">IF(ROUND(($C$4*C6)+($D$4*D6)+($G$4*G6)+($I$4*I6)+($J$4*J6),1)=0, "",ROUND(($C$4*C6)+($D$4*D6)+($G$4*G6)+($I$4*I6)+($J$4*J6),1))</f>
        <v/>
      </c>
      <c r="M6" s="1" t="str">
        <f>IF(טבלת_ציונים1[[#This Row],[ציון סופי]]="","",ROUND(IF((L6+K6) &gt; 100,100,L6+K6),1))</f>
        <v/>
      </c>
      <c r="N6" s="4"/>
      <c r="O6" s="2"/>
      <c r="P6" s="46" t="s">
        <v>78</v>
      </c>
      <c r="Q6" s="47" t="s">
        <v>79</v>
      </c>
      <c r="R6" s="4"/>
      <c r="S6" s="4"/>
      <c r="T6" s="4">
        <f>2-(ISBLANK(טבלת_ציונים1[[#This Row],[סיכום פרק מורחב
2]]))</f>
        <v>1</v>
      </c>
      <c r="U6" s="68">
        <f>$B$3/T6</f>
        <v>0.3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19" customFormat="1" ht="36" x14ac:dyDescent="0.55000000000000004">
      <c r="A7" s="17"/>
      <c r="B7" s="16" t="s">
        <v>18</v>
      </c>
      <c r="C7" s="16"/>
      <c r="D7" s="16"/>
      <c r="E7" s="18"/>
      <c r="F7" s="18"/>
      <c r="G7" s="18"/>
      <c r="H7" s="1" t="str">
        <f>IFERROR(ROUND(
C7*U7/$H$4+
D7*U7/$H$4+
((E7*$N$2)/טבלת_ציונים1[[#This Row],[מס'' שיעורים שנלמדו]])*($E$4/$H$4) +
G7*$G$4/$H$4,1),"")</f>
        <v/>
      </c>
      <c r="I7" s="17"/>
      <c r="J7" s="17"/>
      <c r="K7" s="17"/>
      <c r="L7" s="25" t="str">
        <f t="shared" si="0"/>
        <v/>
      </c>
      <c r="M7" s="1" t="str">
        <f>IF(טבלת_ציונים1[[#This Row],[ציון סופי]]="","",ROUND(IF((L7+K7) &gt; 100,100,L7+K7),1))</f>
        <v/>
      </c>
      <c r="N7" s="4"/>
      <c r="O7" s="4"/>
      <c r="P7" s="43" t="s">
        <v>80</v>
      </c>
      <c r="Q7" s="44" t="s">
        <v>83</v>
      </c>
      <c r="R7" s="4"/>
      <c r="S7" s="4"/>
      <c r="T7" s="4">
        <f>2-(ISBLANK(טבלת_ציונים1[[#This Row],[סיכום פרק מורחב
2]]))</f>
        <v>1</v>
      </c>
      <c r="U7" s="68">
        <f t="shared" ref="U7:U65" si="1">$B$3/T7</f>
        <v>0.3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19" customFormat="1" ht="36" x14ac:dyDescent="0.55000000000000004">
      <c r="A8" s="17"/>
      <c r="B8" s="16" t="s">
        <v>19</v>
      </c>
      <c r="C8" s="16"/>
      <c r="D8" s="16"/>
      <c r="E8" s="18"/>
      <c r="F8" s="18"/>
      <c r="G8" s="18"/>
      <c r="H8" s="1" t="str">
        <f>IFERROR(ROUND(
C8*U8/$H$4+
D8*U8/$H$4+
((E8*$N$2)/טבלת_ציונים1[[#This Row],[מס'' שיעורים שנלמדו]])*($E$4/$H$4) +
G8*$G$4/$H$4,1),"")</f>
        <v/>
      </c>
      <c r="I8" s="17"/>
      <c r="J8" s="17"/>
      <c r="K8" s="17"/>
      <c r="L8" s="25" t="str">
        <f t="shared" si="0"/>
        <v/>
      </c>
      <c r="M8" s="1" t="str">
        <f>IF(טבלת_ציונים1[[#This Row],[ציון סופי]]="","",ROUND(IF((L8+K8) &gt; 100,100,L8+K8),1))</f>
        <v/>
      </c>
      <c r="N8" s="4"/>
      <c r="O8" s="4"/>
      <c r="P8" s="43" t="s">
        <v>81</v>
      </c>
      <c r="Q8" s="44" t="s">
        <v>84</v>
      </c>
      <c r="R8" s="4"/>
      <c r="S8" s="4"/>
      <c r="T8" s="4">
        <f>2-(ISBLANK(טבלת_ציונים1[[#This Row],[סיכום פרק מורחב
2]]))</f>
        <v>1</v>
      </c>
      <c r="U8" s="68">
        <f t="shared" si="1"/>
        <v>0.3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36" x14ac:dyDescent="0.55000000000000004">
      <c r="A9" s="17"/>
      <c r="B9" s="16" t="s">
        <v>20</v>
      </c>
      <c r="C9" s="16"/>
      <c r="D9" s="16"/>
      <c r="E9" s="18"/>
      <c r="F9" s="18"/>
      <c r="G9" s="18"/>
      <c r="H9" s="1" t="str">
        <f>IFERROR(ROUND(
C9*U9/$H$4+
D9*U9/$H$4+
((E9*$N$2)/טבלת_ציונים1[[#This Row],[מס'' שיעורים שנלמדו]])*($E$4/$H$4) +
G9*$G$4/$H$4,1),"")</f>
        <v/>
      </c>
      <c r="I9" s="17"/>
      <c r="J9" s="17"/>
      <c r="K9" s="17"/>
      <c r="L9" s="25" t="str">
        <f t="shared" si="0"/>
        <v/>
      </c>
      <c r="M9" s="1" t="str">
        <f>IF(טבלת_ציונים1[[#This Row],[ציון סופי]]="","",ROUND(IF((L9+K9) &gt; 100,100,L9+K9),1))</f>
        <v/>
      </c>
      <c r="P9" s="45" t="s">
        <v>82</v>
      </c>
      <c r="Q9" s="44" t="s">
        <v>85</v>
      </c>
      <c r="T9" s="4">
        <f>2-(ISBLANK(טבלת_ציונים1[[#This Row],[סיכום פרק מורחב
2]]))</f>
        <v>1</v>
      </c>
      <c r="U9" s="68">
        <f t="shared" si="1"/>
        <v>0.3</v>
      </c>
      <c r="AN9" s="4"/>
    </row>
    <row r="10" spans="1:40" ht="18" x14ac:dyDescent="0.55000000000000004">
      <c r="A10" s="17"/>
      <c r="B10" s="16" t="s">
        <v>21</v>
      </c>
      <c r="C10" s="16"/>
      <c r="D10" s="16"/>
      <c r="E10" s="18"/>
      <c r="F10" s="18"/>
      <c r="G10" s="18"/>
      <c r="H10" s="1" t="str">
        <f>IFERROR(ROUND(
C10*U10/$H$4+
D10*U10/$H$4+
((E10*$N$2)/טבלת_ציונים1[[#This Row],[מס'' שיעורים שנלמדו]])*($E$4/$H$4) +
G10*$G$4/$H$4,1),"")</f>
        <v/>
      </c>
      <c r="I10" s="17"/>
      <c r="J10" s="17"/>
      <c r="K10" s="17"/>
      <c r="L10" s="25" t="str">
        <f t="shared" si="0"/>
        <v/>
      </c>
      <c r="M10" s="1" t="str">
        <f>IF(טבלת_ציונים1[[#This Row],[ציון סופי]]="","",ROUND(IF((L10+K10) &gt; 100,100,L10+K10),1))</f>
        <v/>
      </c>
      <c r="P10" s="45"/>
      <c r="Q10" s="44"/>
      <c r="T10" s="4">
        <f>2-(ISBLANK(טבלת_ציונים1[[#This Row],[סיכום פרק מורחב
2]]))</f>
        <v>1</v>
      </c>
      <c r="U10" s="68">
        <f t="shared" si="1"/>
        <v>0.3</v>
      </c>
      <c r="AN10" s="4"/>
    </row>
    <row r="11" spans="1:40" ht="33.75" thickBot="1" x14ac:dyDescent="0.6">
      <c r="A11" s="17"/>
      <c r="B11" s="16" t="s">
        <v>22</v>
      </c>
      <c r="C11" s="16"/>
      <c r="D11" s="16"/>
      <c r="E11" s="18"/>
      <c r="F11" s="18"/>
      <c r="G11" s="18"/>
      <c r="H11" s="1" t="str">
        <f>IFERROR(ROUND(
C11*U11/$H$4+
D11*U11/$H$4+
((E11*$N$2)/טבלת_ציונים1[[#This Row],[מס'' שיעורים שנלמדו]])*($E$4/$H$4) +
G11*$G$4/$H$4,1),"")</f>
        <v/>
      </c>
      <c r="I11" s="17"/>
      <c r="J11" s="17"/>
      <c r="K11" s="17"/>
      <c r="L11" s="25" t="str">
        <f t="shared" si="0"/>
        <v/>
      </c>
      <c r="M11" s="1" t="str">
        <f>IF(טבלת_ציונים1[[#This Row],[ציון סופי]]="","",ROUND(IF((L11+K11) &gt; 100,100,L11+K11),1))</f>
        <v/>
      </c>
      <c r="P11" s="77" t="s">
        <v>86</v>
      </c>
      <c r="Q11" s="78"/>
      <c r="T11" s="4">
        <f>2-(ISBLANK(טבלת_ציונים1[[#This Row],[סיכום פרק מורחב
2]]))</f>
        <v>1</v>
      </c>
      <c r="U11" s="68">
        <f t="shared" si="1"/>
        <v>0.3</v>
      </c>
      <c r="AN11" s="4"/>
    </row>
    <row r="12" spans="1:40" ht="18" x14ac:dyDescent="0.55000000000000004">
      <c r="A12" s="17"/>
      <c r="B12" s="16" t="s">
        <v>23</v>
      </c>
      <c r="C12" s="16"/>
      <c r="D12" s="16"/>
      <c r="E12" s="18"/>
      <c r="F12" s="18"/>
      <c r="G12" s="18"/>
      <c r="H12" s="1" t="str">
        <f>IFERROR(ROUND(
C12*U12/$H$4+
D12*U12/$H$4+
((E12*$N$2)/טבלת_ציונים1[[#This Row],[מס'' שיעורים שנלמדו]])*($E$4/$H$4) +
G12*$G$4/$H$4,1),"")</f>
        <v/>
      </c>
      <c r="I12" s="17"/>
      <c r="J12" s="17"/>
      <c r="K12" s="17"/>
      <c r="L12" s="25" t="str">
        <f t="shared" si="0"/>
        <v/>
      </c>
      <c r="M12" s="1" t="str">
        <f>IF(טבלת_ציונים1[[#This Row],[ציון סופי]]="","",ROUND(IF((L12+K12) &gt; 100,100,L12+K12),1))</f>
        <v/>
      </c>
      <c r="P12" s="45" t="s">
        <v>87</v>
      </c>
      <c r="Q12" s="44"/>
      <c r="T12" s="4">
        <f>2-(ISBLANK(טבלת_ציונים1[[#This Row],[סיכום פרק מורחב
2]]))</f>
        <v>1</v>
      </c>
      <c r="U12" s="68">
        <f t="shared" si="1"/>
        <v>0.3</v>
      </c>
      <c r="AN12" s="4"/>
    </row>
    <row r="13" spans="1:40" ht="36" x14ac:dyDescent="0.55000000000000004">
      <c r="A13" s="17"/>
      <c r="B13" s="16" t="s">
        <v>24</v>
      </c>
      <c r="C13" s="16"/>
      <c r="D13" s="16"/>
      <c r="E13" s="18"/>
      <c r="F13" s="18"/>
      <c r="G13" s="18"/>
      <c r="H13" s="1" t="str">
        <f>IFERROR(ROUND(
C13*U13/$H$4+
D13*U13/$H$4+
((E13*$N$2)/טבלת_ציונים1[[#This Row],[מס'' שיעורים שנלמדו]])*($E$4/$H$4) +
G13*$G$4/$H$4,1),"")</f>
        <v/>
      </c>
      <c r="I13" s="17"/>
      <c r="J13" s="17"/>
      <c r="K13" s="17"/>
      <c r="L13" s="25" t="str">
        <f t="shared" si="0"/>
        <v/>
      </c>
      <c r="M13" s="1" t="str">
        <f>IF(טבלת_ציונים1[[#This Row],[ציון סופי]]="","",ROUND(IF((L13+K13) &gt; 100,100,L13+K13),1))</f>
        <v/>
      </c>
      <c r="P13" s="45" t="s">
        <v>88</v>
      </c>
      <c r="Q13" s="44"/>
      <c r="T13" s="4">
        <f>2-(ISBLANK(טבלת_ציונים1[[#This Row],[סיכום פרק מורחב
2]]))</f>
        <v>1</v>
      </c>
      <c r="U13" s="68">
        <f t="shared" si="1"/>
        <v>0.3</v>
      </c>
      <c r="AN13" s="4"/>
    </row>
    <row r="14" spans="1:40" ht="18" x14ac:dyDescent="0.55000000000000004">
      <c r="A14" s="17"/>
      <c r="B14" s="16" t="s">
        <v>25</v>
      </c>
      <c r="C14" s="16"/>
      <c r="D14" s="16"/>
      <c r="E14" s="18"/>
      <c r="F14" s="18"/>
      <c r="G14" s="18"/>
      <c r="H14" s="1" t="str">
        <f>IFERROR(ROUND(
C14*U14/$H$4+
D14*U14/$H$4+
((E14*$N$2)/טבלת_ציונים1[[#This Row],[מס'' שיעורים שנלמדו]])*($E$4/$H$4) +
G14*$G$4/$H$4,1),"")</f>
        <v/>
      </c>
      <c r="I14" s="17"/>
      <c r="J14" s="17"/>
      <c r="K14" s="17"/>
      <c r="L14" s="25" t="str">
        <f t="shared" si="0"/>
        <v/>
      </c>
      <c r="M14" s="1" t="str">
        <f>IF(טבלת_ציונים1[[#This Row],[ציון סופי]]="","",ROUND(IF((L14+K14) &gt; 100,100,L14+K14),1))</f>
        <v/>
      </c>
      <c r="P14" s="45"/>
      <c r="Q14" s="44"/>
      <c r="T14" s="4">
        <f>2-(ISBLANK(טבלת_ציונים1[[#This Row],[סיכום פרק מורחב
2]]))</f>
        <v>1</v>
      </c>
      <c r="U14" s="68">
        <f t="shared" si="1"/>
        <v>0.3</v>
      </c>
      <c r="AN14" s="4"/>
    </row>
    <row r="15" spans="1:40" ht="36.4" thickBot="1" x14ac:dyDescent="0.6">
      <c r="A15" s="17"/>
      <c r="B15" s="16" t="s">
        <v>26</v>
      </c>
      <c r="C15" s="16"/>
      <c r="D15" s="16"/>
      <c r="E15" s="18"/>
      <c r="F15" s="18"/>
      <c r="G15" s="18"/>
      <c r="H15" s="1" t="str">
        <f>IFERROR(ROUND(
C15*U15/$H$4+
D15*U15/$H$4+
((E15*$N$2)/טבלת_ציונים1[[#This Row],[מס'' שיעורים שנלמדו]])*($E$4/$H$4) +
G15*$G$4/$H$4,1),"")</f>
        <v/>
      </c>
      <c r="I15" s="17"/>
      <c r="J15" s="17"/>
      <c r="K15" s="17"/>
      <c r="L15" s="25" t="str">
        <f t="shared" si="0"/>
        <v/>
      </c>
      <c r="M15" s="1" t="str">
        <f>IF(טבלת_ציונים1[[#This Row],[ציון סופי]]="","",ROUND(IF((L15+K15) &gt; 100,100,L15+K15),1))</f>
        <v/>
      </c>
      <c r="P15" s="48" t="s">
        <v>89</v>
      </c>
      <c r="Q15" s="49"/>
      <c r="T15" s="4">
        <f>2-(ISBLANK(טבלת_ציונים1[[#This Row],[סיכום פרק מורחב
2]]))</f>
        <v>1</v>
      </c>
      <c r="U15" s="68">
        <f t="shared" si="1"/>
        <v>0.3</v>
      </c>
      <c r="AN15" s="4"/>
    </row>
    <row r="16" spans="1:40" ht="18" x14ac:dyDescent="0.55000000000000004">
      <c r="A16" s="17"/>
      <c r="B16" s="16" t="s">
        <v>27</v>
      </c>
      <c r="C16" s="16"/>
      <c r="D16" s="16"/>
      <c r="E16" s="18"/>
      <c r="F16" s="18"/>
      <c r="G16" s="18"/>
      <c r="H16" s="1" t="str">
        <f>IFERROR(ROUND(
C16*U16/$H$4+
D16*U16/$H$4+
((E16*$N$2)/טבלת_ציונים1[[#This Row],[מס'' שיעורים שנלמדו]])*($E$4/$H$4) +
G16*$G$4/$H$4,1),"")</f>
        <v/>
      </c>
      <c r="I16" s="17"/>
      <c r="J16" s="17"/>
      <c r="K16" s="17"/>
      <c r="L16" s="25" t="str">
        <f t="shared" si="0"/>
        <v/>
      </c>
      <c r="M16" s="1" t="str">
        <f>IF(טבלת_ציונים1[[#This Row],[ציון סופי]]="","",ROUND(IF((L16+K16) &gt; 100,100,L16+K16),1))</f>
        <v/>
      </c>
      <c r="T16" s="4">
        <f>2-(ISBLANK(טבלת_ציונים1[[#This Row],[סיכום פרק מורחב
2]]))</f>
        <v>1</v>
      </c>
      <c r="U16" s="68">
        <f t="shared" si="1"/>
        <v>0.3</v>
      </c>
      <c r="AN16" s="4"/>
    </row>
    <row r="17" spans="1:40" ht="18" x14ac:dyDescent="0.55000000000000004">
      <c r="A17" s="17"/>
      <c r="B17" s="16" t="s">
        <v>28</v>
      </c>
      <c r="C17" s="16"/>
      <c r="D17" s="16"/>
      <c r="E17" s="18"/>
      <c r="F17" s="18"/>
      <c r="G17" s="18"/>
      <c r="H17" s="1" t="str">
        <f>IFERROR(ROUND(
C17*U17/$H$4+
D17*U17/$H$4+
((E17*$N$2)/טבלת_ציונים1[[#This Row],[מס'' שיעורים שנלמדו]])*($E$4/$H$4) +
G17*$G$4/$H$4,1),"")</f>
        <v/>
      </c>
      <c r="I17" s="17"/>
      <c r="J17" s="17"/>
      <c r="K17" s="17"/>
      <c r="L17" s="25" t="str">
        <f t="shared" si="0"/>
        <v/>
      </c>
      <c r="M17" s="1" t="str">
        <f>IF(טבלת_ציונים1[[#This Row],[ציון סופי]]="","",ROUND(IF((L17+K17) &gt; 100,100,L17+K17),1))</f>
        <v/>
      </c>
      <c r="T17" s="4">
        <f>2-(ISBLANK(טבלת_ציונים1[[#This Row],[סיכום פרק מורחב
2]]))</f>
        <v>1</v>
      </c>
      <c r="U17" s="68">
        <f t="shared" si="1"/>
        <v>0.3</v>
      </c>
      <c r="AN17" s="4"/>
    </row>
    <row r="18" spans="1:40" ht="18" x14ac:dyDescent="0.55000000000000004">
      <c r="A18" s="17"/>
      <c r="B18" s="16" t="s">
        <v>29</v>
      </c>
      <c r="C18" s="16"/>
      <c r="D18" s="16"/>
      <c r="E18" s="18"/>
      <c r="F18" s="18"/>
      <c r="G18" s="18"/>
      <c r="H18" s="1" t="str">
        <f>IFERROR(ROUND(
C18*U18/$H$4+
D18*U18/$H$4+
((E18*$N$2)/טבלת_ציונים1[[#This Row],[מס'' שיעורים שנלמדו]])*($E$4/$H$4) +
G18*$G$4/$H$4,1),"")</f>
        <v/>
      </c>
      <c r="I18" s="17"/>
      <c r="J18" s="17"/>
      <c r="K18" s="17"/>
      <c r="L18" s="25" t="str">
        <f t="shared" si="0"/>
        <v/>
      </c>
      <c r="M18" s="1" t="str">
        <f>IF(טבלת_ציונים1[[#This Row],[ציון סופי]]="","",ROUND(IF((L18+K18) &gt; 100,100,L18+K18),1))</f>
        <v/>
      </c>
      <c r="T18" s="4">
        <f>2-(ISBLANK(טבלת_ציונים1[[#This Row],[סיכום פרק מורחב
2]]))</f>
        <v>1</v>
      </c>
      <c r="U18" s="68">
        <f t="shared" si="1"/>
        <v>0.3</v>
      </c>
      <c r="AN18" s="4"/>
    </row>
    <row r="19" spans="1:40" ht="18" x14ac:dyDescent="0.55000000000000004">
      <c r="A19" s="17"/>
      <c r="B19" s="16" t="s">
        <v>30</v>
      </c>
      <c r="C19" s="16"/>
      <c r="D19" s="16"/>
      <c r="E19" s="18"/>
      <c r="F19" s="18"/>
      <c r="G19" s="18"/>
      <c r="H19" s="1" t="str">
        <f>IFERROR(ROUND(
C19*U19/$H$4+
D19*U19/$H$4+
((E19*$N$2)/טבלת_ציונים1[[#This Row],[מס'' שיעורים שנלמדו]])*($E$4/$H$4) +
G19*$G$4/$H$4,1),"")</f>
        <v/>
      </c>
      <c r="I19" s="17"/>
      <c r="J19" s="17"/>
      <c r="K19" s="17"/>
      <c r="L19" s="25" t="str">
        <f t="shared" si="0"/>
        <v/>
      </c>
      <c r="M19" s="1" t="str">
        <f>IF(טבלת_ציונים1[[#This Row],[ציון סופי]]="","",ROUND(IF((L19+K19) &gt; 100,100,L19+K19),1))</f>
        <v/>
      </c>
      <c r="T19" s="4">
        <f>2-(ISBLANK(טבלת_ציונים1[[#This Row],[סיכום פרק מורחב
2]]))</f>
        <v>1</v>
      </c>
      <c r="U19" s="68">
        <f t="shared" si="1"/>
        <v>0.3</v>
      </c>
      <c r="AN19" s="4"/>
    </row>
    <row r="20" spans="1:40" ht="18" x14ac:dyDescent="0.55000000000000004">
      <c r="A20" s="17"/>
      <c r="B20" s="16" t="s">
        <v>31</v>
      </c>
      <c r="C20" s="16"/>
      <c r="D20" s="16"/>
      <c r="E20" s="18"/>
      <c r="F20" s="18"/>
      <c r="G20" s="18"/>
      <c r="H20" s="1" t="str">
        <f>IFERROR(ROUND(
C20*U20/$H$4+
D20*U20/$H$4+
((E20*$N$2)/טבלת_ציונים1[[#This Row],[מס'' שיעורים שנלמדו]])*($E$4/$H$4) +
G20*$G$4/$H$4,1),"")</f>
        <v/>
      </c>
      <c r="I20" s="17"/>
      <c r="J20" s="17"/>
      <c r="K20" s="17"/>
      <c r="L20" s="25" t="str">
        <f t="shared" si="0"/>
        <v/>
      </c>
      <c r="M20" s="1" t="str">
        <f>IF(טבלת_ציונים1[[#This Row],[ציון סופי]]="","",ROUND(IF((L20+K20) &gt; 100,100,L20+K20),1))</f>
        <v/>
      </c>
      <c r="T20" s="4">
        <f>2-(ISBLANK(טבלת_ציונים1[[#This Row],[סיכום פרק מורחב
2]]))</f>
        <v>1</v>
      </c>
      <c r="U20" s="68">
        <f t="shared" si="1"/>
        <v>0.3</v>
      </c>
      <c r="AN20" s="4"/>
    </row>
    <row r="21" spans="1:40" ht="18" x14ac:dyDescent="0.55000000000000004">
      <c r="A21" s="17"/>
      <c r="B21" s="16" t="s">
        <v>32</v>
      </c>
      <c r="C21" s="62"/>
      <c r="D21" s="62"/>
      <c r="E21" s="41"/>
      <c r="F21" s="18"/>
      <c r="G21" s="18"/>
      <c r="H21" s="1" t="str">
        <f>IFERROR(ROUND(
C21*U21/$H$4+
D21*U21/$H$4+
((E21*$N$2)/טבלת_ציונים1[[#This Row],[מס'' שיעורים שנלמדו]])*($E$4/$H$4) +
G21*$G$4/$H$4,1),"")</f>
        <v/>
      </c>
      <c r="I21" s="17"/>
      <c r="J21" s="17"/>
      <c r="K21" s="17"/>
      <c r="L21" s="25" t="str">
        <f t="shared" si="0"/>
        <v/>
      </c>
      <c r="M21" s="1" t="str">
        <f>IF(טבלת_ציונים1[[#This Row],[ציון סופי]]="","",ROUND(IF((L21+K21) &gt; 100,100,L21+K21),1))</f>
        <v/>
      </c>
      <c r="T21" s="4">
        <f>2-(ISBLANK(טבלת_ציונים1[[#This Row],[סיכום פרק מורחב
2]]))</f>
        <v>1</v>
      </c>
      <c r="U21" s="68">
        <f t="shared" si="1"/>
        <v>0.3</v>
      </c>
      <c r="AN21" s="4"/>
    </row>
    <row r="22" spans="1:40" ht="18" x14ac:dyDescent="0.55000000000000004">
      <c r="A22" s="17"/>
      <c r="B22" s="16" t="s">
        <v>33</v>
      </c>
      <c r="C22" s="16"/>
      <c r="D22" s="16"/>
      <c r="E22" s="18"/>
      <c r="F22" s="18"/>
      <c r="G22" s="18"/>
      <c r="H22" s="1" t="str">
        <f>IFERROR(ROUND(
C22*U22/$H$4+
D22*U22/$H$4+
((E22*$N$2)/טבלת_ציונים1[[#This Row],[מס'' שיעורים שנלמדו]])*($E$4/$H$4) +
G22*$G$4/$H$4,1),"")</f>
        <v/>
      </c>
      <c r="I22" s="17"/>
      <c r="J22" s="17"/>
      <c r="K22" s="17"/>
      <c r="L22" s="25" t="str">
        <f t="shared" si="0"/>
        <v/>
      </c>
      <c r="M22" s="1" t="str">
        <f>IF(טבלת_ציונים1[[#This Row],[ציון סופי]]="","",ROUND(IF((L22+K22) &gt; 100,100,L22+K22),1))</f>
        <v/>
      </c>
      <c r="T22" s="4">
        <f>2-(ISBLANK(טבלת_ציונים1[[#This Row],[סיכום פרק מורחב
2]]))</f>
        <v>1</v>
      </c>
      <c r="U22" s="68">
        <f t="shared" si="1"/>
        <v>0.3</v>
      </c>
      <c r="AN22" s="4"/>
    </row>
    <row r="23" spans="1:40" ht="18" x14ac:dyDescent="0.55000000000000004">
      <c r="A23" s="17"/>
      <c r="B23" s="16" t="s">
        <v>34</v>
      </c>
      <c r="C23" s="16"/>
      <c r="D23" s="16"/>
      <c r="E23" s="18"/>
      <c r="F23" s="18"/>
      <c r="G23" s="18"/>
      <c r="H23" s="1" t="str">
        <f>IFERROR(ROUND(
C23*U23/$H$4+
D23*U23/$H$4+
((E23*$N$2)/טבלת_ציונים1[[#This Row],[מס'' שיעורים שנלמדו]])*($E$4/$H$4) +
G23*$G$4/$H$4,1),"")</f>
        <v/>
      </c>
      <c r="I23" s="17"/>
      <c r="J23" s="17"/>
      <c r="K23" s="17"/>
      <c r="L23" s="25" t="str">
        <f t="shared" si="0"/>
        <v/>
      </c>
      <c r="M23" s="1" t="str">
        <f>IF(טבלת_ציונים1[[#This Row],[ציון סופי]]="","",ROUND(IF((L23+K23) &gt; 100,100,L23+K23),1))</f>
        <v/>
      </c>
      <c r="T23" s="4">
        <f>2-(ISBLANK(טבלת_ציונים1[[#This Row],[סיכום פרק מורחב
2]]))</f>
        <v>1</v>
      </c>
      <c r="U23" s="68">
        <f t="shared" si="1"/>
        <v>0.3</v>
      </c>
      <c r="AN23" s="4"/>
    </row>
    <row r="24" spans="1:40" ht="18" x14ac:dyDescent="0.55000000000000004">
      <c r="A24" s="17"/>
      <c r="B24" s="16" t="s">
        <v>35</v>
      </c>
      <c r="C24" s="16"/>
      <c r="D24" s="16"/>
      <c r="E24" s="18"/>
      <c r="F24" s="18"/>
      <c r="G24" s="18"/>
      <c r="H24" s="1" t="str">
        <f>IFERROR(ROUND(
C24*U24/$H$4+
D24*U24/$H$4+
((E24*$N$2)/טבלת_ציונים1[[#This Row],[מס'' שיעורים שנלמדו]])*($E$4/$H$4) +
G24*$G$4/$H$4,1),"")</f>
        <v/>
      </c>
      <c r="I24" s="17"/>
      <c r="J24" s="17"/>
      <c r="K24" s="17"/>
      <c r="L24" s="25" t="str">
        <f t="shared" si="0"/>
        <v/>
      </c>
      <c r="M24" s="1" t="str">
        <f>IF(טבלת_ציונים1[[#This Row],[ציון סופי]]="","",ROUND(IF((L24+K24) &gt; 100,100,L24+K24),1))</f>
        <v/>
      </c>
      <c r="T24" s="4">
        <f>2-(ISBLANK(טבלת_ציונים1[[#This Row],[סיכום פרק מורחב
2]]))</f>
        <v>1</v>
      </c>
      <c r="U24" s="68">
        <f t="shared" si="1"/>
        <v>0.3</v>
      </c>
      <c r="AN24" s="4"/>
    </row>
    <row r="25" spans="1:40" ht="18" x14ac:dyDescent="0.55000000000000004">
      <c r="A25" s="17"/>
      <c r="B25" s="16" t="s">
        <v>36</v>
      </c>
      <c r="C25" s="16"/>
      <c r="D25" s="16"/>
      <c r="E25" s="18"/>
      <c r="F25" s="18"/>
      <c r="G25" s="18"/>
      <c r="H25" s="1" t="str">
        <f>IFERROR(ROUND(
C25*U25/$H$4+
D25*U25/$H$4+
((E25*$N$2)/טבלת_ציונים1[[#This Row],[מס'' שיעורים שנלמדו]])*($E$4/$H$4) +
G25*$G$4/$H$4,1),"")</f>
        <v/>
      </c>
      <c r="I25" s="17"/>
      <c r="J25" s="17"/>
      <c r="K25" s="17"/>
      <c r="L25" s="25" t="str">
        <f t="shared" si="0"/>
        <v/>
      </c>
      <c r="M25" s="1" t="str">
        <f>IF(טבלת_ציונים1[[#This Row],[ציון סופי]]="","",ROUND(IF((L25+K25) &gt; 100,100,L25+K25),1))</f>
        <v/>
      </c>
      <c r="T25" s="4">
        <f>2-(ISBLANK(טבלת_ציונים1[[#This Row],[סיכום פרק מורחב
2]]))</f>
        <v>1</v>
      </c>
      <c r="U25" s="68">
        <f t="shared" si="1"/>
        <v>0.3</v>
      </c>
      <c r="AN25" s="4"/>
    </row>
    <row r="26" spans="1:40" ht="18" x14ac:dyDescent="0.55000000000000004">
      <c r="A26" s="17"/>
      <c r="B26" s="16" t="s">
        <v>37</v>
      </c>
      <c r="C26" s="16"/>
      <c r="D26" s="16"/>
      <c r="E26" s="18"/>
      <c r="F26" s="18"/>
      <c r="G26" s="18"/>
      <c r="H26" s="1" t="str">
        <f>IFERROR(ROUND(
C26*U26/$H$4+
D26*U26/$H$4+
((E26*$N$2)/טבלת_ציונים1[[#This Row],[מס'' שיעורים שנלמדו]])*($E$4/$H$4) +
G26*$G$4/$H$4,1),"")</f>
        <v/>
      </c>
      <c r="I26" s="17"/>
      <c r="J26" s="17"/>
      <c r="K26" s="17"/>
      <c r="L26" s="25" t="str">
        <f t="shared" si="0"/>
        <v/>
      </c>
      <c r="M26" s="1" t="str">
        <f>IF(טבלת_ציונים1[[#This Row],[ציון סופי]]="","",ROUND(IF((L26+K26) &gt; 100,100,L26+K26),1))</f>
        <v/>
      </c>
      <c r="T26" s="4">
        <f>2-(ISBLANK(טבלת_ציונים1[[#This Row],[סיכום פרק מורחב
2]]))</f>
        <v>1</v>
      </c>
      <c r="U26" s="68">
        <f t="shared" si="1"/>
        <v>0.3</v>
      </c>
      <c r="AN26" s="4"/>
    </row>
    <row r="27" spans="1:40" ht="18" x14ac:dyDescent="0.55000000000000004">
      <c r="A27" s="17"/>
      <c r="B27" s="16" t="s">
        <v>38</v>
      </c>
      <c r="C27" s="16"/>
      <c r="D27" s="16"/>
      <c r="E27" s="18"/>
      <c r="F27" s="18"/>
      <c r="G27" s="18"/>
      <c r="H27" s="1" t="str">
        <f>IFERROR(ROUND(
C27*U27/$H$4+
D27*U27/$H$4+
((E27*$N$2)/טבלת_ציונים1[[#This Row],[מס'' שיעורים שנלמדו]])*($E$4/$H$4) +
G27*$G$4/$H$4,1),"")</f>
        <v/>
      </c>
      <c r="I27" s="17"/>
      <c r="J27" s="17"/>
      <c r="K27" s="17"/>
      <c r="L27" s="25" t="str">
        <f t="shared" si="0"/>
        <v/>
      </c>
      <c r="M27" s="1" t="str">
        <f>IF(טבלת_ציונים1[[#This Row],[ציון סופי]]="","",ROUND(IF((L27+K27) &gt; 100,100,L27+K27),1))</f>
        <v/>
      </c>
      <c r="T27" s="4">
        <f>2-(ISBLANK(טבלת_ציונים1[[#This Row],[סיכום פרק מורחב
2]]))</f>
        <v>1</v>
      </c>
      <c r="U27" s="68">
        <f t="shared" si="1"/>
        <v>0.3</v>
      </c>
      <c r="AN27" s="4"/>
    </row>
    <row r="28" spans="1:40" ht="18" x14ac:dyDescent="0.55000000000000004">
      <c r="A28" s="17"/>
      <c r="B28" s="16" t="s">
        <v>39</v>
      </c>
      <c r="C28" s="16"/>
      <c r="D28" s="16"/>
      <c r="E28" s="18"/>
      <c r="F28" s="18"/>
      <c r="G28" s="18"/>
      <c r="H28" s="1" t="str">
        <f>IFERROR(ROUND(
C28*U28/$H$4+
D28*U28/$H$4+
((E28*$N$2)/טבלת_ציונים1[[#This Row],[מס'' שיעורים שנלמדו]])*($E$4/$H$4) +
G28*$G$4/$H$4,1),"")</f>
        <v/>
      </c>
      <c r="I28" s="17"/>
      <c r="J28" s="17"/>
      <c r="K28" s="17"/>
      <c r="L28" s="25" t="str">
        <f t="shared" si="0"/>
        <v/>
      </c>
      <c r="M28" s="1" t="str">
        <f>IF(טבלת_ציונים1[[#This Row],[ציון סופי]]="","",ROUND(IF((L28+K28) &gt; 100,100,L28+K28),1))</f>
        <v/>
      </c>
      <c r="T28" s="4">
        <f>2-(ISBLANK(טבלת_ציונים1[[#This Row],[סיכום פרק מורחב
2]]))</f>
        <v>1</v>
      </c>
      <c r="U28" s="68">
        <f t="shared" si="1"/>
        <v>0.3</v>
      </c>
      <c r="AN28" s="4"/>
    </row>
    <row r="29" spans="1:40" ht="18" x14ac:dyDescent="0.55000000000000004">
      <c r="A29" s="17"/>
      <c r="B29" s="16" t="s">
        <v>40</v>
      </c>
      <c r="C29" s="16"/>
      <c r="D29" s="16"/>
      <c r="E29" s="18"/>
      <c r="F29" s="18"/>
      <c r="G29" s="18"/>
      <c r="H29" s="1" t="str">
        <f>IFERROR(ROUND(
C29*U29/$H$4+
D29*U29/$H$4+
((E29*$N$2)/טבלת_ציונים1[[#This Row],[מס'' שיעורים שנלמדו]])*($E$4/$H$4) +
G29*$G$4/$H$4,1),"")</f>
        <v/>
      </c>
      <c r="I29" s="17"/>
      <c r="J29" s="17"/>
      <c r="K29" s="17"/>
      <c r="L29" s="25" t="str">
        <f t="shared" si="0"/>
        <v/>
      </c>
      <c r="M29" s="1" t="str">
        <f>IF(טבלת_ציונים1[[#This Row],[ציון סופי]]="","",ROUND(IF((L29+K29) &gt; 100,100,L29+K29),1))</f>
        <v/>
      </c>
      <c r="T29" s="4">
        <f>2-(ISBLANK(טבלת_ציונים1[[#This Row],[סיכום פרק מורחב
2]]))</f>
        <v>1</v>
      </c>
      <c r="U29" s="68">
        <f t="shared" si="1"/>
        <v>0.3</v>
      </c>
      <c r="AN29" s="4"/>
    </row>
    <row r="30" spans="1:40" ht="18" x14ac:dyDescent="0.55000000000000004">
      <c r="A30" s="17"/>
      <c r="B30" s="16" t="s">
        <v>41</v>
      </c>
      <c r="C30" s="16"/>
      <c r="D30" s="16"/>
      <c r="E30" s="18"/>
      <c r="F30" s="18"/>
      <c r="G30" s="18"/>
      <c r="H30" s="1" t="str">
        <f>IFERROR(ROUND(
C30*U30/$H$4+
D30*U30/$H$4+
((E30*$N$2)/טבלת_ציונים1[[#This Row],[מס'' שיעורים שנלמדו]])*($E$4/$H$4) +
G30*$G$4/$H$4,1),"")</f>
        <v/>
      </c>
      <c r="I30" s="17"/>
      <c r="J30" s="17"/>
      <c r="K30" s="17"/>
      <c r="L30" s="25" t="str">
        <f t="shared" si="0"/>
        <v/>
      </c>
      <c r="M30" s="1" t="str">
        <f>IF(טבלת_ציונים1[[#This Row],[ציון סופי]]="","",ROUND(IF((L30+K30) &gt; 100,100,L30+K30),1))</f>
        <v/>
      </c>
      <c r="T30" s="4">
        <f>2-(ISBLANK(טבלת_ציונים1[[#This Row],[סיכום פרק מורחב
2]]))</f>
        <v>1</v>
      </c>
      <c r="U30" s="68">
        <f t="shared" si="1"/>
        <v>0.3</v>
      </c>
      <c r="AN30" s="4"/>
    </row>
    <row r="31" spans="1:40" ht="18" x14ac:dyDescent="0.55000000000000004">
      <c r="A31" s="17"/>
      <c r="B31" s="16" t="s">
        <v>42</v>
      </c>
      <c r="C31" s="16"/>
      <c r="D31" s="16"/>
      <c r="E31" s="18"/>
      <c r="F31" s="18"/>
      <c r="G31" s="18"/>
      <c r="H31" s="1" t="str">
        <f>IFERROR(ROUND(
C31*U31/$H$4+
D31*U31/$H$4+
((E31*$N$2)/טבלת_ציונים1[[#This Row],[מס'' שיעורים שנלמדו]])*($E$4/$H$4) +
G31*$G$4/$H$4,1),"")</f>
        <v/>
      </c>
      <c r="I31" s="17"/>
      <c r="J31" s="17"/>
      <c r="K31" s="17"/>
      <c r="L31" s="25" t="str">
        <f t="shared" si="0"/>
        <v/>
      </c>
      <c r="M31" s="1" t="str">
        <f>IF(טבלת_ציונים1[[#This Row],[ציון סופי]]="","",ROUND(IF((L31+K31) &gt; 100,100,L31+K31),1))</f>
        <v/>
      </c>
      <c r="T31" s="4">
        <f>2-(ISBLANK(טבלת_ציונים1[[#This Row],[סיכום פרק מורחב
2]]))</f>
        <v>1</v>
      </c>
      <c r="U31" s="68">
        <f t="shared" si="1"/>
        <v>0.3</v>
      </c>
      <c r="AN31" s="4"/>
    </row>
    <row r="32" spans="1:40" ht="18" x14ac:dyDescent="0.55000000000000004">
      <c r="A32" s="17"/>
      <c r="B32" s="16" t="s">
        <v>43</v>
      </c>
      <c r="C32" s="16"/>
      <c r="D32" s="16"/>
      <c r="E32" s="18"/>
      <c r="F32" s="18"/>
      <c r="G32" s="18"/>
      <c r="H32" s="1" t="str">
        <f>IFERROR(ROUND(
C32*U32/$H$4+
D32*U32/$H$4+
((E32*$N$2)/טבלת_ציונים1[[#This Row],[מס'' שיעורים שנלמדו]])*($E$4/$H$4) +
G32*$G$4/$H$4,1),"")</f>
        <v/>
      </c>
      <c r="I32" s="17"/>
      <c r="J32" s="17"/>
      <c r="K32" s="17"/>
      <c r="L32" s="25" t="str">
        <f t="shared" si="0"/>
        <v/>
      </c>
      <c r="M32" s="1" t="str">
        <f>IF(טבלת_ציונים1[[#This Row],[ציון סופי]]="","",ROUND(IF((L32+K32) &gt; 100,100,L32+K32),1))</f>
        <v/>
      </c>
      <c r="T32" s="4">
        <f>2-(ISBLANK(טבלת_ציונים1[[#This Row],[סיכום פרק מורחב
2]]))</f>
        <v>1</v>
      </c>
      <c r="U32" s="68">
        <f t="shared" si="1"/>
        <v>0.3</v>
      </c>
      <c r="AN32" s="4"/>
    </row>
    <row r="33" spans="1:40" ht="18" x14ac:dyDescent="0.55000000000000004">
      <c r="A33" s="17"/>
      <c r="B33" s="16" t="s">
        <v>44</v>
      </c>
      <c r="C33" s="16"/>
      <c r="D33" s="16"/>
      <c r="E33" s="18"/>
      <c r="F33" s="18"/>
      <c r="G33" s="18"/>
      <c r="H33" s="1" t="str">
        <f>IFERROR(ROUND(
C33*U33/$H$4+
D33*U33/$H$4+
((E33*$N$2)/טבלת_ציונים1[[#This Row],[מס'' שיעורים שנלמדו]])*($E$4/$H$4) +
G33*$G$4/$H$4,1),"")</f>
        <v/>
      </c>
      <c r="I33" s="17"/>
      <c r="J33" s="17"/>
      <c r="K33" s="17"/>
      <c r="L33" s="25" t="str">
        <f t="shared" si="0"/>
        <v/>
      </c>
      <c r="M33" s="1" t="str">
        <f>IF(טבלת_ציונים1[[#This Row],[ציון סופי]]="","",ROUND(IF((L33+K33) &gt; 100,100,L33+K33),1))</f>
        <v/>
      </c>
      <c r="T33" s="4">
        <f>2-(ISBLANK(טבלת_ציונים1[[#This Row],[סיכום פרק מורחב
2]]))</f>
        <v>1</v>
      </c>
      <c r="U33" s="68">
        <f t="shared" si="1"/>
        <v>0.3</v>
      </c>
      <c r="AN33" s="4"/>
    </row>
    <row r="34" spans="1:40" ht="18" x14ac:dyDescent="0.55000000000000004">
      <c r="A34" s="17"/>
      <c r="B34" s="16" t="s">
        <v>45</v>
      </c>
      <c r="C34" s="16"/>
      <c r="D34" s="16"/>
      <c r="E34" s="18"/>
      <c r="F34" s="18"/>
      <c r="G34" s="18"/>
      <c r="H34" s="1" t="str">
        <f>IFERROR(ROUND(
C34*U34/$H$4+
D34*U34/$H$4+
((E34*$N$2)/טבלת_ציונים1[[#This Row],[מס'' שיעורים שנלמדו]])*($E$4/$H$4) +
G34*$G$4/$H$4,1),"")</f>
        <v/>
      </c>
      <c r="I34" s="17"/>
      <c r="J34" s="17"/>
      <c r="K34" s="17"/>
      <c r="L34" s="25" t="str">
        <f t="shared" si="0"/>
        <v/>
      </c>
      <c r="M34" s="1" t="str">
        <f>IF(טבלת_ציונים1[[#This Row],[ציון סופי]]="","",ROUND(IF((L34+K34) &gt; 100,100,L34+K34),1))</f>
        <v/>
      </c>
      <c r="T34" s="4">
        <f>2-(ISBLANK(טבלת_ציונים1[[#This Row],[סיכום פרק מורחב
2]]))</f>
        <v>1</v>
      </c>
      <c r="U34" s="68">
        <f t="shared" si="1"/>
        <v>0.3</v>
      </c>
      <c r="AN34" s="4"/>
    </row>
    <row r="35" spans="1:40" ht="18" x14ac:dyDescent="0.55000000000000004">
      <c r="A35" s="17"/>
      <c r="B35" s="16" t="s">
        <v>46</v>
      </c>
      <c r="C35" s="16"/>
      <c r="D35" s="16"/>
      <c r="E35" s="18"/>
      <c r="F35" s="18"/>
      <c r="G35" s="18"/>
      <c r="H35" s="1" t="str">
        <f>IFERROR(ROUND(
C35*U35/$H$4+
D35*U35/$H$4+
((E35*$N$2)/טבלת_ציונים1[[#This Row],[מס'' שיעורים שנלמדו]])*($E$4/$H$4) +
G35*$G$4/$H$4,1),"")</f>
        <v/>
      </c>
      <c r="I35" s="17"/>
      <c r="J35" s="17"/>
      <c r="K35" s="17"/>
      <c r="L35" s="25" t="str">
        <f t="shared" si="0"/>
        <v/>
      </c>
      <c r="M35" s="1" t="str">
        <f>IF(טבלת_ציונים1[[#This Row],[ציון סופי]]="","",ROUND(IF((L35+K35) &gt; 100,100,L35+K35),1))</f>
        <v/>
      </c>
      <c r="T35" s="4">
        <f>2-(ISBLANK(טבלת_ציונים1[[#This Row],[סיכום פרק מורחב
2]]))</f>
        <v>1</v>
      </c>
      <c r="U35" s="68">
        <f t="shared" si="1"/>
        <v>0.3</v>
      </c>
      <c r="AN35" s="4"/>
    </row>
    <row r="36" spans="1:40" ht="18" x14ac:dyDescent="0.55000000000000004">
      <c r="A36" s="17"/>
      <c r="B36" s="16" t="s">
        <v>47</v>
      </c>
      <c r="C36" s="16"/>
      <c r="D36" s="16"/>
      <c r="E36" s="18"/>
      <c r="F36" s="18"/>
      <c r="G36" s="18"/>
      <c r="H36" s="1" t="str">
        <f>IFERROR(ROUND(
C36*U36/$H$4+
D36*U36/$H$4+
((E36*$N$2)/טבלת_ציונים1[[#This Row],[מס'' שיעורים שנלמדו]])*($E$4/$H$4) +
G36*$G$4/$H$4,1),"")</f>
        <v/>
      </c>
      <c r="I36" s="17"/>
      <c r="J36" s="17"/>
      <c r="K36" s="17"/>
      <c r="L36" s="25" t="str">
        <f t="shared" si="0"/>
        <v/>
      </c>
      <c r="M36" s="1" t="str">
        <f>IF(טבלת_ציונים1[[#This Row],[ציון סופי]]="","",ROUND(IF((L36+K36) &gt; 100,100,L36+K36),1))</f>
        <v/>
      </c>
      <c r="T36" s="4">
        <f>2-(ISBLANK(טבלת_ציונים1[[#This Row],[סיכום פרק מורחב
2]]))</f>
        <v>1</v>
      </c>
      <c r="U36" s="68">
        <f t="shared" si="1"/>
        <v>0.3</v>
      </c>
      <c r="AN36" s="4"/>
    </row>
    <row r="37" spans="1:40" ht="18" x14ac:dyDescent="0.55000000000000004">
      <c r="A37" s="17"/>
      <c r="B37" s="16" t="s">
        <v>48</v>
      </c>
      <c r="C37" s="16"/>
      <c r="D37" s="16"/>
      <c r="E37" s="18"/>
      <c r="F37" s="18"/>
      <c r="G37" s="18"/>
      <c r="H37" s="1" t="str">
        <f>IFERROR(ROUND(
C37*U37/$H$4+
D37*U37/$H$4+
((E37*$N$2)/טבלת_ציונים1[[#This Row],[מס'' שיעורים שנלמדו]])*($E$4/$H$4) +
G37*$G$4/$H$4,1),"")</f>
        <v/>
      </c>
      <c r="I37" s="17"/>
      <c r="J37" s="17"/>
      <c r="K37" s="17"/>
      <c r="L37" s="25" t="str">
        <f t="shared" si="0"/>
        <v/>
      </c>
      <c r="M37" s="1" t="str">
        <f>IF(טבלת_ציונים1[[#This Row],[ציון סופי]]="","",ROUND(IF((L37+K37) &gt; 100,100,L37+K37),1))</f>
        <v/>
      </c>
      <c r="T37" s="4">
        <f>2-(ISBLANK(טבלת_ציונים1[[#This Row],[סיכום פרק מורחב
2]]))</f>
        <v>1</v>
      </c>
      <c r="U37" s="68">
        <f t="shared" si="1"/>
        <v>0.3</v>
      </c>
      <c r="AN37" s="4"/>
    </row>
    <row r="38" spans="1:40" ht="18" x14ac:dyDescent="0.55000000000000004">
      <c r="A38" s="17"/>
      <c r="B38" s="16" t="s">
        <v>49</v>
      </c>
      <c r="C38" s="16"/>
      <c r="D38" s="16"/>
      <c r="E38" s="18"/>
      <c r="F38" s="18"/>
      <c r="G38" s="18"/>
      <c r="H38" s="1" t="str">
        <f>IFERROR(ROUND(
C38*U38/$H$4+
D38*U38/$H$4+
((E38*$N$2)/טבלת_ציונים1[[#This Row],[מס'' שיעורים שנלמדו]])*($E$4/$H$4) +
G38*$G$4/$H$4,1),"")</f>
        <v/>
      </c>
      <c r="I38" s="17"/>
      <c r="J38" s="17"/>
      <c r="K38" s="17"/>
      <c r="L38" s="25" t="str">
        <f t="shared" ref="L38:L65" si="2">IF(ROUND(($C$4*C38)+($D$4*D38)+($G$4*G38)+($I$4*I38)+($J$4*J38),1)=0, "",ROUND(($C$4*C38)+($D$4*D38)+($G$4*G38)+($I$4*I38)+($J$4*J38),1))</f>
        <v/>
      </c>
      <c r="M38" s="1" t="str">
        <f>IF(טבלת_ציונים1[[#This Row],[ציון סופי]]="","",ROUND(IF((L38+K38) &gt; 100,100,L38+K38),1))</f>
        <v/>
      </c>
      <c r="T38" s="4">
        <f>2-(ISBLANK(טבלת_ציונים1[[#This Row],[סיכום פרק מורחב
2]]))</f>
        <v>1</v>
      </c>
      <c r="U38" s="68">
        <f t="shared" si="1"/>
        <v>0.3</v>
      </c>
      <c r="AN38" s="4"/>
    </row>
    <row r="39" spans="1:40" ht="18" x14ac:dyDescent="0.55000000000000004">
      <c r="A39" s="17"/>
      <c r="B39" s="16" t="s">
        <v>50</v>
      </c>
      <c r="C39" s="16"/>
      <c r="D39" s="16"/>
      <c r="E39" s="18"/>
      <c r="F39" s="18"/>
      <c r="G39" s="18"/>
      <c r="H39" s="1" t="str">
        <f>IFERROR(ROUND(
C39*U39/$H$4+
D39*U39/$H$4+
((E39*$N$2)/טבלת_ציונים1[[#This Row],[מס'' שיעורים שנלמדו]])*($E$4/$H$4) +
G39*$G$4/$H$4,1),"")</f>
        <v/>
      </c>
      <c r="I39" s="17"/>
      <c r="J39" s="17"/>
      <c r="K39" s="17"/>
      <c r="L39" s="25" t="str">
        <f t="shared" si="2"/>
        <v/>
      </c>
      <c r="M39" s="1" t="str">
        <f>IF(טבלת_ציונים1[[#This Row],[ציון סופי]]="","",ROUND(IF((L39+K39) &gt; 100,100,L39+K39),1))</f>
        <v/>
      </c>
      <c r="T39" s="4">
        <f>2-(ISBLANK(טבלת_ציונים1[[#This Row],[סיכום פרק מורחב
2]]))</f>
        <v>1</v>
      </c>
      <c r="U39" s="68">
        <f t="shared" si="1"/>
        <v>0.3</v>
      </c>
      <c r="AN39" s="4"/>
    </row>
    <row r="40" spans="1:40" ht="18" x14ac:dyDescent="0.55000000000000004">
      <c r="A40" s="17"/>
      <c r="B40" s="16" t="s">
        <v>51</v>
      </c>
      <c r="C40" s="16"/>
      <c r="D40" s="16"/>
      <c r="E40" s="18"/>
      <c r="F40" s="18"/>
      <c r="G40" s="18"/>
      <c r="H40" s="1" t="str">
        <f>IFERROR(ROUND(
C40*U40/$H$4+
D40*U40/$H$4+
((E40*$N$2)/טבלת_ציונים1[[#This Row],[מס'' שיעורים שנלמדו]])*($E$4/$H$4) +
G40*$G$4/$H$4,1),"")</f>
        <v/>
      </c>
      <c r="I40" s="17"/>
      <c r="J40" s="17"/>
      <c r="K40" s="17"/>
      <c r="L40" s="25" t="str">
        <f t="shared" si="2"/>
        <v/>
      </c>
      <c r="M40" s="1" t="str">
        <f>IF(טבלת_ציונים1[[#This Row],[ציון סופי]]="","",ROUND(IF((L40+K40) &gt; 100,100,L40+K40),1))</f>
        <v/>
      </c>
      <c r="T40" s="4">
        <f>2-(ISBLANK(טבלת_ציונים1[[#This Row],[סיכום פרק מורחב
2]]))</f>
        <v>1</v>
      </c>
      <c r="U40" s="68">
        <f t="shared" si="1"/>
        <v>0.3</v>
      </c>
      <c r="AN40" s="4"/>
    </row>
    <row r="41" spans="1:40" ht="18" x14ac:dyDescent="0.55000000000000004">
      <c r="A41" s="17"/>
      <c r="B41" s="16" t="s">
        <v>52</v>
      </c>
      <c r="C41" s="16"/>
      <c r="D41" s="16"/>
      <c r="E41" s="18"/>
      <c r="F41" s="18"/>
      <c r="G41" s="18"/>
      <c r="H41" s="1" t="str">
        <f>IFERROR(ROUND(
C41*U41/$H$4+
D41*U41/$H$4+
((E41*$N$2)/טבלת_ציונים1[[#This Row],[מס'' שיעורים שנלמדו]])*($E$4/$H$4) +
G41*$G$4/$H$4,1),"")</f>
        <v/>
      </c>
      <c r="I41" s="17"/>
      <c r="J41" s="17"/>
      <c r="K41" s="17"/>
      <c r="L41" s="25" t="str">
        <f t="shared" si="2"/>
        <v/>
      </c>
      <c r="M41" s="1" t="str">
        <f>IF(טבלת_ציונים1[[#This Row],[ציון סופי]]="","",ROUND(IF((L41+K41) &gt; 100,100,L41+K41),1))</f>
        <v/>
      </c>
      <c r="T41" s="4">
        <f>2-(ISBLANK(טבלת_ציונים1[[#This Row],[סיכום פרק מורחב
2]]))</f>
        <v>1</v>
      </c>
      <c r="U41" s="68">
        <f t="shared" si="1"/>
        <v>0.3</v>
      </c>
      <c r="AN41" s="4"/>
    </row>
    <row r="42" spans="1:40" ht="18" x14ac:dyDescent="0.55000000000000004">
      <c r="A42" s="17"/>
      <c r="B42" s="16" t="s">
        <v>53</v>
      </c>
      <c r="C42" s="16"/>
      <c r="D42" s="16"/>
      <c r="E42" s="18"/>
      <c r="F42" s="18"/>
      <c r="G42" s="18"/>
      <c r="H42" s="1" t="str">
        <f>IFERROR(ROUND(
C42*U42/$H$4+
D42*U42/$H$4+
((E42*$N$2)/טבלת_ציונים1[[#This Row],[מס'' שיעורים שנלמדו]])*($E$4/$H$4) +
G42*$G$4/$H$4,1),"")</f>
        <v/>
      </c>
      <c r="I42" s="17"/>
      <c r="J42" s="17"/>
      <c r="K42" s="17"/>
      <c r="L42" s="25" t="str">
        <f t="shared" si="2"/>
        <v/>
      </c>
      <c r="M42" s="1" t="str">
        <f>IF(טבלת_ציונים1[[#This Row],[ציון סופי]]="","",ROUND(IF((L42+K42) &gt; 100,100,L42+K42),1))</f>
        <v/>
      </c>
      <c r="T42" s="4">
        <f>2-(ISBLANK(טבלת_ציונים1[[#This Row],[סיכום פרק מורחב
2]]))</f>
        <v>1</v>
      </c>
      <c r="U42" s="68">
        <f t="shared" si="1"/>
        <v>0.3</v>
      </c>
      <c r="AN42" s="4"/>
    </row>
    <row r="43" spans="1:40" ht="18" x14ac:dyDescent="0.55000000000000004">
      <c r="A43" s="17"/>
      <c r="B43" s="16" t="s">
        <v>54</v>
      </c>
      <c r="C43" s="16"/>
      <c r="D43" s="16"/>
      <c r="E43" s="18"/>
      <c r="F43" s="18"/>
      <c r="G43" s="18"/>
      <c r="H43" s="1" t="str">
        <f>IFERROR(ROUND(
C43*U43/$H$4+
D43*U43/$H$4+
((E43*$N$2)/טבלת_ציונים1[[#This Row],[מס'' שיעורים שנלמדו]])*($E$4/$H$4) +
G43*$G$4/$H$4,1),"")</f>
        <v/>
      </c>
      <c r="I43" s="17"/>
      <c r="J43" s="17"/>
      <c r="K43" s="17"/>
      <c r="L43" s="25" t="str">
        <f t="shared" si="2"/>
        <v/>
      </c>
      <c r="M43" s="1" t="str">
        <f>IF(טבלת_ציונים1[[#This Row],[ציון סופי]]="","",ROUND(IF((L43+K43) &gt; 100,100,L43+K43),1))</f>
        <v/>
      </c>
      <c r="T43" s="4">
        <f>2-(ISBLANK(טבלת_ציונים1[[#This Row],[סיכום פרק מורחב
2]]))</f>
        <v>1</v>
      </c>
      <c r="U43" s="68">
        <f t="shared" si="1"/>
        <v>0.3</v>
      </c>
      <c r="AN43" s="4"/>
    </row>
    <row r="44" spans="1:40" ht="18" x14ac:dyDescent="0.55000000000000004">
      <c r="A44" s="17"/>
      <c r="B44" s="16" t="s">
        <v>55</v>
      </c>
      <c r="C44" s="16"/>
      <c r="D44" s="16"/>
      <c r="E44" s="18"/>
      <c r="F44" s="18"/>
      <c r="G44" s="18"/>
      <c r="H44" s="1" t="str">
        <f>IFERROR(ROUND(
C44*U44/$H$4+
D44*U44/$H$4+
((E44*$N$2)/טבלת_ציונים1[[#This Row],[מס'' שיעורים שנלמדו]])*($E$4/$H$4) +
G44*$G$4/$H$4,1),"")</f>
        <v/>
      </c>
      <c r="I44" s="17"/>
      <c r="J44" s="17"/>
      <c r="K44" s="17"/>
      <c r="L44" s="25" t="str">
        <f t="shared" si="2"/>
        <v/>
      </c>
      <c r="M44" s="1" t="str">
        <f>IF(טבלת_ציונים1[[#This Row],[ציון סופי]]="","",ROUND(IF((L44+K44) &gt; 100,100,L44+K44),1))</f>
        <v/>
      </c>
      <c r="T44" s="4">
        <f>2-(ISBLANK(טבלת_ציונים1[[#This Row],[סיכום פרק מורחב
2]]))</f>
        <v>1</v>
      </c>
      <c r="U44" s="68">
        <f t="shared" si="1"/>
        <v>0.3</v>
      </c>
      <c r="AN44" s="4"/>
    </row>
    <row r="45" spans="1:40" ht="18" x14ac:dyDescent="0.55000000000000004">
      <c r="A45" s="17"/>
      <c r="B45" s="16" t="s">
        <v>56</v>
      </c>
      <c r="C45" s="16"/>
      <c r="D45" s="16"/>
      <c r="E45" s="18"/>
      <c r="F45" s="18"/>
      <c r="G45" s="18"/>
      <c r="H45" s="1" t="str">
        <f>IFERROR(ROUND(
C45*U45/$H$4+
D45*U45/$H$4+
((E45*$N$2)/טבלת_ציונים1[[#This Row],[מס'' שיעורים שנלמדו]])*($E$4/$H$4) +
G45*$G$4/$H$4,1),"")</f>
        <v/>
      </c>
      <c r="I45" s="17"/>
      <c r="J45" s="17"/>
      <c r="K45" s="17"/>
      <c r="L45" s="25" t="str">
        <f t="shared" si="2"/>
        <v/>
      </c>
      <c r="M45" s="1" t="str">
        <f>IF(טבלת_ציונים1[[#This Row],[ציון סופי]]="","",ROUND(IF((L45+K45) &gt; 100,100,L45+K45),1))</f>
        <v/>
      </c>
      <c r="T45" s="4">
        <f>2-(ISBLANK(טבלת_ציונים1[[#This Row],[סיכום פרק מורחב
2]]))</f>
        <v>1</v>
      </c>
      <c r="U45" s="68">
        <f t="shared" si="1"/>
        <v>0.3</v>
      </c>
      <c r="AN45" s="4"/>
    </row>
    <row r="46" spans="1:40" ht="18" x14ac:dyDescent="0.55000000000000004">
      <c r="A46" s="17"/>
      <c r="B46" s="16" t="s">
        <v>57</v>
      </c>
      <c r="C46" s="16"/>
      <c r="D46" s="16"/>
      <c r="E46" s="18"/>
      <c r="F46" s="18"/>
      <c r="G46" s="18"/>
      <c r="H46" s="1" t="str">
        <f>IFERROR(ROUND(
C46*U46/$H$4+
D46*U46/$H$4+
((E46*$N$2)/טבלת_ציונים1[[#This Row],[מס'' שיעורים שנלמדו]])*($E$4/$H$4) +
G46*$G$4/$H$4,1),"")</f>
        <v/>
      </c>
      <c r="I46" s="17"/>
      <c r="J46" s="17"/>
      <c r="K46" s="17"/>
      <c r="L46" s="25" t="str">
        <f t="shared" si="2"/>
        <v/>
      </c>
      <c r="M46" s="1" t="str">
        <f>IF(טבלת_ציונים1[[#This Row],[ציון סופי]]="","",ROUND(IF((L46+K46) &gt; 100,100,L46+K46),1))</f>
        <v/>
      </c>
      <c r="T46" s="4">
        <f>2-(ISBLANK(טבלת_ציונים1[[#This Row],[סיכום פרק מורחב
2]]))</f>
        <v>1</v>
      </c>
      <c r="U46" s="68">
        <f t="shared" si="1"/>
        <v>0.3</v>
      </c>
      <c r="AN46" s="4"/>
    </row>
    <row r="47" spans="1:40" ht="18" x14ac:dyDescent="0.55000000000000004">
      <c r="A47" s="17"/>
      <c r="B47" s="16" t="s">
        <v>58</v>
      </c>
      <c r="C47" s="16"/>
      <c r="D47" s="16"/>
      <c r="E47" s="18"/>
      <c r="F47" s="18"/>
      <c r="G47" s="18"/>
      <c r="H47" s="1" t="str">
        <f>IFERROR(ROUND(
C47*U47/$H$4+
D47*U47/$H$4+
((E47*$N$2)/טבלת_ציונים1[[#This Row],[מס'' שיעורים שנלמדו]])*($E$4/$H$4) +
G47*$G$4/$H$4,1),"")</f>
        <v/>
      </c>
      <c r="I47" s="17"/>
      <c r="J47" s="17"/>
      <c r="K47" s="17"/>
      <c r="L47" s="25" t="str">
        <f t="shared" si="2"/>
        <v/>
      </c>
      <c r="M47" s="1" t="str">
        <f>IF(טבלת_ציונים1[[#This Row],[ציון סופי]]="","",ROUND(IF((L47+K47) &gt; 100,100,L47+K47),1))</f>
        <v/>
      </c>
      <c r="T47" s="4">
        <f>2-(ISBLANK(טבלת_ציונים1[[#This Row],[סיכום פרק מורחב
2]]))</f>
        <v>1</v>
      </c>
      <c r="U47" s="68">
        <f t="shared" si="1"/>
        <v>0.3</v>
      </c>
      <c r="AN47" s="4"/>
    </row>
    <row r="48" spans="1:40" ht="18" x14ac:dyDescent="0.55000000000000004">
      <c r="A48" s="17"/>
      <c r="B48" s="16" t="s">
        <v>59</v>
      </c>
      <c r="C48" s="16"/>
      <c r="D48" s="16"/>
      <c r="E48" s="18"/>
      <c r="F48" s="18"/>
      <c r="G48" s="18"/>
      <c r="H48" s="1" t="str">
        <f>IFERROR(ROUND(
C48*U48/$H$4+
D48*U48/$H$4+
((E48*$N$2)/טבלת_ציונים1[[#This Row],[מס'' שיעורים שנלמדו]])*($E$4/$H$4) +
G48*$G$4/$H$4,1),"")</f>
        <v/>
      </c>
      <c r="I48" s="17"/>
      <c r="J48" s="17"/>
      <c r="K48" s="17"/>
      <c r="L48" s="25" t="str">
        <f t="shared" si="2"/>
        <v/>
      </c>
      <c r="M48" s="1" t="str">
        <f>IF(טבלת_ציונים1[[#This Row],[ציון סופי]]="","",ROUND(IF((L48+K48) &gt; 100,100,L48+K48),1))</f>
        <v/>
      </c>
      <c r="T48" s="4">
        <f>2-(ISBLANK(טבלת_ציונים1[[#This Row],[סיכום פרק מורחב
2]]))</f>
        <v>1</v>
      </c>
      <c r="U48" s="68">
        <f t="shared" si="1"/>
        <v>0.3</v>
      </c>
      <c r="AN48" s="4"/>
    </row>
    <row r="49" spans="1:40" ht="18" x14ac:dyDescent="0.55000000000000004">
      <c r="A49" s="17"/>
      <c r="B49" s="16" t="s">
        <v>60</v>
      </c>
      <c r="C49" s="16"/>
      <c r="D49" s="16"/>
      <c r="E49" s="18"/>
      <c r="F49" s="18"/>
      <c r="G49" s="18"/>
      <c r="H49" s="1" t="str">
        <f>IFERROR(ROUND(
C49*U49/$H$4+
D49*U49/$H$4+
((E49*$N$2)/טבלת_ציונים1[[#This Row],[מס'' שיעורים שנלמדו]])*($E$4/$H$4) +
G49*$G$4/$H$4,1),"")</f>
        <v/>
      </c>
      <c r="I49" s="17"/>
      <c r="J49" s="17"/>
      <c r="K49" s="17"/>
      <c r="L49" s="25" t="str">
        <f t="shared" si="2"/>
        <v/>
      </c>
      <c r="M49" s="1" t="str">
        <f>IF(טבלת_ציונים1[[#This Row],[ציון סופי]]="","",ROUND(IF((L49+K49) &gt; 100,100,L49+K49),1))</f>
        <v/>
      </c>
      <c r="T49" s="4">
        <f>2-(ISBLANK(טבלת_ציונים1[[#This Row],[סיכום פרק מורחב
2]]))</f>
        <v>1</v>
      </c>
      <c r="U49" s="68">
        <f t="shared" si="1"/>
        <v>0.3</v>
      </c>
      <c r="AN49" s="4"/>
    </row>
    <row r="50" spans="1:40" ht="18" x14ac:dyDescent="0.55000000000000004">
      <c r="A50" s="17"/>
      <c r="B50" s="16" t="s">
        <v>61</v>
      </c>
      <c r="C50" s="16"/>
      <c r="D50" s="16"/>
      <c r="E50" s="18"/>
      <c r="F50" s="18"/>
      <c r="G50" s="18"/>
      <c r="H50" s="1" t="str">
        <f>IFERROR(ROUND(
C50*U50/$H$4+
D50*U50/$H$4+
((E50*$N$2)/טבלת_ציונים1[[#This Row],[מס'' שיעורים שנלמדו]])*($E$4/$H$4) +
G50*$G$4/$H$4,1),"")</f>
        <v/>
      </c>
      <c r="I50" s="17"/>
      <c r="J50" s="17"/>
      <c r="K50" s="17"/>
      <c r="L50" s="25" t="str">
        <f t="shared" si="2"/>
        <v/>
      </c>
      <c r="M50" s="1" t="str">
        <f>IF(טבלת_ציונים1[[#This Row],[ציון סופי]]="","",ROUND(IF((L50+K50) &gt; 100,100,L50+K50),1))</f>
        <v/>
      </c>
      <c r="T50" s="4">
        <f>2-(ISBLANK(טבלת_ציונים1[[#This Row],[סיכום פרק מורחב
2]]))</f>
        <v>1</v>
      </c>
      <c r="U50" s="68">
        <f t="shared" si="1"/>
        <v>0.3</v>
      </c>
      <c r="AN50" s="4"/>
    </row>
    <row r="51" spans="1:40" ht="18" x14ac:dyDescent="0.55000000000000004">
      <c r="A51" s="17"/>
      <c r="B51" s="16" t="s">
        <v>62</v>
      </c>
      <c r="C51" s="16"/>
      <c r="D51" s="16"/>
      <c r="E51" s="18"/>
      <c r="F51" s="18"/>
      <c r="G51" s="18"/>
      <c r="H51" s="1" t="str">
        <f>IFERROR(ROUND(
C51*U51/$H$4+
D51*U51/$H$4+
((E51*$N$2)/טבלת_ציונים1[[#This Row],[מס'' שיעורים שנלמדו]])*($E$4/$H$4) +
G51*$G$4/$H$4,1),"")</f>
        <v/>
      </c>
      <c r="I51" s="17"/>
      <c r="J51" s="17"/>
      <c r="K51" s="17"/>
      <c r="L51" s="25" t="str">
        <f t="shared" si="2"/>
        <v/>
      </c>
      <c r="M51" s="1" t="str">
        <f>IF(טבלת_ציונים1[[#This Row],[ציון סופי]]="","",ROUND(IF((L51+K51) &gt; 100,100,L51+K51),1))</f>
        <v/>
      </c>
      <c r="T51" s="4">
        <f>2-(ISBLANK(טבלת_ציונים1[[#This Row],[סיכום פרק מורחב
2]]))</f>
        <v>1</v>
      </c>
      <c r="U51" s="68">
        <f t="shared" si="1"/>
        <v>0.3</v>
      </c>
      <c r="AN51" s="4"/>
    </row>
    <row r="52" spans="1:40" ht="18" x14ac:dyDescent="0.55000000000000004">
      <c r="A52" s="17"/>
      <c r="B52" s="16" t="s">
        <v>63</v>
      </c>
      <c r="C52" s="16"/>
      <c r="D52" s="16"/>
      <c r="E52" s="18"/>
      <c r="F52" s="18"/>
      <c r="G52" s="18"/>
      <c r="H52" s="1" t="str">
        <f>IFERROR(ROUND(
C52*U52/$H$4+
D52*U52/$H$4+
((E52*$N$2)/טבלת_ציונים1[[#This Row],[מס'' שיעורים שנלמדו]])*($E$4/$H$4) +
G52*$G$4/$H$4,1),"")</f>
        <v/>
      </c>
      <c r="I52" s="17"/>
      <c r="J52" s="17"/>
      <c r="K52" s="17"/>
      <c r="L52" s="25" t="str">
        <f t="shared" si="2"/>
        <v/>
      </c>
      <c r="M52" s="1" t="str">
        <f>IF(טבלת_ציונים1[[#This Row],[ציון סופי]]="","",ROUND(IF((L52+K52) &gt; 100,100,L52+K52),1))</f>
        <v/>
      </c>
      <c r="T52" s="4">
        <f>2-(ISBLANK(טבלת_ציונים1[[#This Row],[סיכום פרק מורחב
2]]))</f>
        <v>1</v>
      </c>
      <c r="U52" s="68">
        <f t="shared" si="1"/>
        <v>0.3</v>
      </c>
      <c r="AN52" s="4"/>
    </row>
    <row r="53" spans="1:40" ht="18" x14ac:dyDescent="0.55000000000000004">
      <c r="A53" s="17"/>
      <c r="B53" s="16" t="s">
        <v>64</v>
      </c>
      <c r="C53" s="16"/>
      <c r="D53" s="16"/>
      <c r="E53" s="18"/>
      <c r="F53" s="18"/>
      <c r="G53" s="18"/>
      <c r="H53" s="1" t="str">
        <f>IFERROR(ROUND(
C53*U53/$H$4+
D53*U53/$H$4+
((E53*$N$2)/טבלת_ציונים1[[#This Row],[מס'' שיעורים שנלמדו]])*($E$4/$H$4) +
G53*$G$4/$H$4,1),"")</f>
        <v/>
      </c>
      <c r="I53" s="17"/>
      <c r="J53" s="17"/>
      <c r="K53" s="17"/>
      <c r="L53" s="25" t="str">
        <f t="shared" si="2"/>
        <v/>
      </c>
      <c r="M53" s="1" t="str">
        <f>IF(טבלת_ציונים1[[#This Row],[ציון סופי]]="","",ROUND(IF((L53+K53) &gt; 100,100,L53+K53),1))</f>
        <v/>
      </c>
      <c r="T53" s="4">
        <f>2-(ISBLANK(טבלת_ציונים1[[#This Row],[סיכום פרק מורחב
2]]))</f>
        <v>1</v>
      </c>
      <c r="U53" s="68">
        <f t="shared" si="1"/>
        <v>0.3</v>
      </c>
      <c r="AN53" s="4"/>
    </row>
    <row r="54" spans="1:40" ht="18" x14ac:dyDescent="0.55000000000000004">
      <c r="A54" s="17"/>
      <c r="B54" s="16" t="s">
        <v>65</v>
      </c>
      <c r="C54" s="16"/>
      <c r="D54" s="16"/>
      <c r="E54" s="18"/>
      <c r="F54" s="18"/>
      <c r="G54" s="18"/>
      <c r="H54" s="1" t="str">
        <f>IFERROR(ROUND(
C54*U54/$H$4+
D54*U54/$H$4+
((E54*$N$2)/טבלת_ציונים1[[#This Row],[מס'' שיעורים שנלמדו]])*($E$4/$H$4) +
G54*$G$4/$H$4,1),"")</f>
        <v/>
      </c>
      <c r="I54" s="17"/>
      <c r="J54" s="17"/>
      <c r="K54" s="17"/>
      <c r="L54" s="25" t="str">
        <f t="shared" si="2"/>
        <v/>
      </c>
      <c r="M54" s="1" t="str">
        <f>IF(טבלת_ציונים1[[#This Row],[ציון סופי]]="","",ROUND(IF((L54+K54) &gt; 100,100,L54+K54),1))</f>
        <v/>
      </c>
      <c r="T54" s="4">
        <f>2-(ISBLANK(טבלת_ציונים1[[#This Row],[סיכום פרק מורחב
2]]))</f>
        <v>1</v>
      </c>
      <c r="U54" s="68">
        <f t="shared" si="1"/>
        <v>0.3</v>
      </c>
      <c r="AN54" s="4"/>
    </row>
    <row r="55" spans="1:40" ht="18" x14ac:dyDescent="0.55000000000000004">
      <c r="A55" s="17"/>
      <c r="B55" s="16" t="s">
        <v>66</v>
      </c>
      <c r="C55" s="16"/>
      <c r="D55" s="16"/>
      <c r="E55" s="18"/>
      <c r="F55" s="18"/>
      <c r="G55" s="18"/>
      <c r="H55" s="1" t="str">
        <f>IFERROR(ROUND(
C55*U55/$H$4+
D55*U55/$H$4+
((E55*$N$2)/טבלת_ציונים1[[#This Row],[מס'' שיעורים שנלמדו]])*($E$4/$H$4) +
G55*$G$4/$H$4,1),"")</f>
        <v/>
      </c>
      <c r="I55" s="17"/>
      <c r="J55" s="17"/>
      <c r="K55" s="17"/>
      <c r="L55" s="25" t="str">
        <f t="shared" si="2"/>
        <v/>
      </c>
      <c r="M55" s="1" t="str">
        <f>IF(טבלת_ציונים1[[#This Row],[ציון סופי]]="","",ROUND(IF((L55+K55) &gt; 100,100,L55+K55),1))</f>
        <v/>
      </c>
      <c r="T55" s="4">
        <f>2-(ISBLANK(טבלת_ציונים1[[#This Row],[סיכום פרק מורחב
2]]))</f>
        <v>1</v>
      </c>
      <c r="U55" s="68">
        <f t="shared" si="1"/>
        <v>0.3</v>
      </c>
      <c r="AN55" s="4"/>
    </row>
    <row r="56" spans="1:40" ht="18" x14ac:dyDescent="0.55000000000000004">
      <c r="A56" s="17"/>
      <c r="B56" s="16" t="s">
        <v>67</v>
      </c>
      <c r="C56" s="16"/>
      <c r="D56" s="16"/>
      <c r="E56" s="18"/>
      <c r="F56" s="18"/>
      <c r="G56" s="18"/>
      <c r="H56" s="1" t="str">
        <f>IFERROR(ROUND(
C56*U56/$H$4+
D56*U56/$H$4+
((E56*$N$2)/טבלת_ציונים1[[#This Row],[מס'' שיעורים שנלמדו]])*($E$4/$H$4) +
G56*$G$4/$H$4,1),"")</f>
        <v/>
      </c>
      <c r="I56" s="17"/>
      <c r="J56" s="17"/>
      <c r="K56" s="17"/>
      <c r="L56" s="25" t="str">
        <f t="shared" si="2"/>
        <v/>
      </c>
      <c r="M56" s="1" t="str">
        <f>IF(טבלת_ציונים1[[#This Row],[ציון סופי]]="","",ROUND(IF((L56+K56) &gt; 100,100,L56+K56),1))</f>
        <v/>
      </c>
      <c r="T56" s="4">
        <f>2-(ISBLANK(טבלת_ציונים1[[#This Row],[סיכום פרק מורחב
2]]))</f>
        <v>1</v>
      </c>
      <c r="U56" s="68">
        <f t="shared" si="1"/>
        <v>0.3</v>
      </c>
      <c r="AN56" s="4"/>
    </row>
    <row r="57" spans="1:40" ht="18" x14ac:dyDescent="0.55000000000000004">
      <c r="A57" s="17"/>
      <c r="B57" s="16" t="s">
        <v>68</v>
      </c>
      <c r="C57" s="16"/>
      <c r="D57" s="16"/>
      <c r="E57" s="18"/>
      <c r="F57" s="18"/>
      <c r="G57" s="18"/>
      <c r="H57" s="1" t="str">
        <f>IFERROR(ROUND(
C57*U57/$H$4+
D57*U57/$H$4+
((E57*$N$2)/טבלת_ציונים1[[#This Row],[מס'' שיעורים שנלמדו]])*($E$4/$H$4) +
G57*$G$4/$H$4,1),"")</f>
        <v/>
      </c>
      <c r="I57" s="17"/>
      <c r="J57" s="17"/>
      <c r="K57" s="17"/>
      <c r="L57" s="25" t="str">
        <f t="shared" si="2"/>
        <v/>
      </c>
      <c r="M57" s="1" t="str">
        <f>IF(טבלת_ציונים1[[#This Row],[ציון סופי]]="","",ROUND(IF((L57+K57) &gt; 100,100,L57+K57),1))</f>
        <v/>
      </c>
      <c r="T57" s="4">
        <f>2-(ISBLANK(טבלת_ציונים1[[#This Row],[סיכום פרק מורחב
2]]))</f>
        <v>1</v>
      </c>
      <c r="U57" s="68">
        <f t="shared" si="1"/>
        <v>0.3</v>
      </c>
      <c r="AN57" s="4"/>
    </row>
    <row r="58" spans="1:40" ht="18" x14ac:dyDescent="0.55000000000000004">
      <c r="A58" s="17"/>
      <c r="B58" s="16" t="s">
        <v>69</v>
      </c>
      <c r="C58" s="16"/>
      <c r="D58" s="16"/>
      <c r="E58" s="18"/>
      <c r="F58" s="18"/>
      <c r="G58" s="18"/>
      <c r="H58" s="1" t="str">
        <f>IFERROR(ROUND(
C58*U58/$H$4+
D58*U58/$H$4+
((E58*$N$2)/טבלת_ציונים1[[#This Row],[מס'' שיעורים שנלמדו]])*($E$4/$H$4) +
G58*$G$4/$H$4,1),"")</f>
        <v/>
      </c>
      <c r="I58" s="17"/>
      <c r="J58" s="17"/>
      <c r="K58" s="17"/>
      <c r="L58" s="25" t="str">
        <f t="shared" si="2"/>
        <v/>
      </c>
      <c r="M58" s="1" t="str">
        <f>IF(טבלת_ציונים1[[#This Row],[ציון סופי]]="","",ROUND(IF((L58+K58) &gt; 100,100,L58+K58),1))</f>
        <v/>
      </c>
      <c r="T58" s="4">
        <f>2-(ISBLANK(טבלת_ציונים1[[#This Row],[סיכום פרק מורחב
2]]))</f>
        <v>1</v>
      </c>
      <c r="U58" s="68">
        <f t="shared" si="1"/>
        <v>0.3</v>
      </c>
      <c r="AN58" s="4"/>
    </row>
    <row r="59" spans="1:40" ht="18" x14ac:dyDescent="0.55000000000000004">
      <c r="A59" s="17"/>
      <c r="B59" s="16" t="s">
        <v>70</v>
      </c>
      <c r="C59" s="16"/>
      <c r="D59" s="16"/>
      <c r="E59" s="18"/>
      <c r="F59" s="18"/>
      <c r="G59" s="18"/>
      <c r="H59" s="1" t="str">
        <f>IFERROR(ROUND(
C59*U59/$H$4+
D59*U59/$H$4+
((E59*$N$2)/טבלת_ציונים1[[#This Row],[מס'' שיעורים שנלמדו]])*($E$4/$H$4) +
G59*$G$4/$H$4,1),"")</f>
        <v/>
      </c>
      <c r="I59" s="17"/>
      <c r="J59" s="17"/>
      <c r="K59" s="17"/>
      <c r="L59" s="25" t="str">
        <f t="shared" si="2"/>
        <v/>
      </c>
      <c r="M59" s="1" t="str">
        <f>IF(טבלת_ציונים1[[#This Row],[ציון סופי]]="","",ROUND(IF((L59+K59) &gt; 100,100,L59+K59),1))</f>
        <v/>
      </c>
      <c r="T59" s="4">
        <f>2-(ISBLANK(טבלת_ציונים1[[#This Row],[סיכום פרק מורחב
2]]))</f>
        <v>1</v>
      </c>
      <c r="U59" s="68">
        <f t="shared" si="1"/>
        <v>0.3</v>
      </c>
      <c r="AN59" s="4"/>
    </row>
    <row r="60" spans="1:40" ht="18" x14ac:dyDescent="0.55000000000000004">
      <c r="A60" s="17"/>
      <c r="B60" s="16" t="s">
        <v>71</v>
      </c>
      <c r="C60" s="16"/>
      <c r="D60" s="16"/>
      <c r="E60" s="18"/>
      <c r="F60" s="18"/>
      <c r="G60" s="18"/>
      <c r="H60" s="1" t="str">
        <f>IFERROR(ROUND(
C60*U60/$H$4+
D60*U60/$H$4+
((E60*$N$2)/טבלת_ציונים1[[#This Row],[מס'' שיעורים שנלמדו]])*($E$4/$H$4) +
G60*$G$4/$H$4,1),"")</f>
        <v/>
      </c>
      <c r="I60" s="17"/>
      <c r="J60" s="17"/>
      <c r="K60" s="17"/>
      <c r="L60" s="25" t="str">
        <f t="shared" si="2"/>
        <v/>
      </c>
      <c r="M60" s="1" t="str">
        <f>IF(טבלת_ציונים1[[#This Row],[ציון סופי]]="","",ROUND(IF((L60+K60) &gt; 100,100,L60+K60),1))</f>
        <v/>
      </c>
      <c r="T60" s="4">
        <f>2-(ISBLANK(טבלת_ציונים1[[#This Row],[סיכום פרק מורחב
2]]))</f>
        <v>1</v>
      </c>
      <c r="U60" s="68">
        <f t="shared" si="1"/>
        <v>0.3</v>
      </c>
      <c r="AN60" s="4"/>
    </row>
    <row r="61" spans="1:40" ht="18" x14ac:dyDescent="0.55000000000000004">
      <c r="A61" s="17"/>
      <c r="B61" s="16" t="s">
        <v>72</v>
      </c>
      <c r="C61" s="16"/>
      <c r="D61" s="16"/>
      <c r="E61" s="18"/>
      <c r="F61" s="18"/>
      <c r="G61" s="18"/>
      <c r="H61" s="1" t="str">
        <f>IFERROR(ROUND(
C61*U61/$H$4+
D61*U61/$H$4+
((E61*$N$2)/טבלת_ציונים1[[#This Row],[מס'' שיעורים שנלמדו]])*($E$4/$H$4) +
G61*$G$4/$H$4,1),"")</f>
        <v/>
      </c>
      <c r="I61" s="17"/>
      <c r="J61" s="17"/>
      <c r="K61" s="17"/>
      <c r="L61" s="25" t="str">
        <f t="shared" si="2"/>
        <v/>
      </c>
      <c r="M61" s="1" t="str">
        <f>IF(טבלת_ציונים1[[#This Row],[ציון סופי]]="","",ROUND(IF((L61+K61) &gt; 100,100,L61+K61),1))</f>
        <v/>
      </c>
      <c r="T61" s="4">
        <f>2-(ISBLANK(טבלת_ציונים1[[#This Row],[סיכום פרק מורחב
2]]))</f>
        <v>1</v>
      </c>
      <c r="U61" s="68">
        <f t="shared" si="1"/>
        <v>0.3</v>
      </c>
      <c r="AN61" s="4"/>
    </row>
    <row r="62" spans="1:40" ht="18" x14ac:dyDescent="0.55000000000000004">
      <c r="A62" s="17"/>
      <c r="B62" s="16" t="s">
        <v>73</v>
      </c>
      <c r="C62" s="16"/>
      <c r="D62" s="16"/>
      <c r="E62" s="18"/>
      <c r="F62" s="18"/>
      <c r="G62" s="18"/>
      <c r="H62" s="1" t="str">
        <f>IFERROR(ROUND(
C62*U62/$H$4+
D62*U62/$H$4+
((E62*$N$2)/טבלת_ציונים1[[#This Row],[מס'' שיעורים שנלמדו]])*($E$4/$H$4) +
G62*$G$4/$H$4,1),"")</f>
        <v/>
      </c>
      <c r="I62" s="17"/>
      <c r="J62" s="17"/>
      <c r="K62" s="17"/>
      <c r="L62" s="25" t="str">
        <f t="shared" si="2"/>
        <v/>
      </c>
      <c r="M62" s="1" t="str">
        <f>IF(טבלת_ציונים1[[#This Row],[ציון סופי]]="","",ROUND(IF((L62+K62) &gt; 100,100,L62+K62),1))</f>
        <v/>
      </c>
      <c r="T62" s="4">
        <f>2-(ISBLANK(טבלת_ציונים1[[#This Row],[סיכום פרק מורחב
2]]))</f>
        <v>1</v>
      </c>
      <c r="U62" s="68">
        <f t="shared" si="1"/>
        <v>0.3</v>
      </c>
      <c r="AN62" s="4"/>
    </row>
    <row r="63" spans="1:40" ht="18" x14ac:dyDescent="0.55000000000000004">
      <c r="A63" s="17"/>
      <c r="B63" s="16" t="s">
        <v>74</v>
      </c>
      <c r="C63" s="16"/>
      <c r="D63" s="16"/>
      <c r="E63" s="18"/>
      <c r="F63" s="18"/>
      <c r="G63" s="18"/>
      <c r="H63" s="1" t="str">
        <f>IFERROR(ROUND(
C63*U63/$H$4+
D63*U63/$H$4+
((E63*$N$2)/טבלת_ציונים1[[#This Row],[מס'' שיעורים שנלמדו]])*($E$4/$H$4) +
G63*$G$4/$H$4,1),"")</f>
        <v/>
      </c>
      <c r="I63" s="17"/>
      <c r="J63" s="17"/>
      <c r="K63" s="17"/>
      <c r="L63" s="25" t="str">
        <f t="shared" si="2"/>
        <v/>
      </c>
      <c r="M63" s="1" t="str">
        <f>IF(טבלת_ציונים1[[#This Row],[ציון סופי]]="","",ROUND(IF((L63+K63) &gt; 100,100,L63+K63),1))</f>
        <v/>
      </c>
      <c r="T63" s="4">
        <f>2-(ISBLANK(טבלת_ציונים1[[#This Row],[סיכום פרק מורחב
2]]))</f>
        <v>1</v>
      </c>
      <c r="U63" s="68">
        <f t="shared" si="1"/>
        <v>0.3</v>
      </c>
      <c r="AN63" s="4"/>
    </row>
    <row r="64" spans="1:40" ht="18" x14ac:dyDescent="0.55000000000000004">
      <c r="A64" s="17"/>
      <c r="B64" s="16" t="s">
        <v>75</v>
      </c>
      <c r="C64" s="16"/>
      <c r="D64" s="16"/>
      <c r="E64" s="18"/>
      <c r="F64" s="18"/>
      <c r="G64" s="18"/>
      <c r="H64" s="1" t="str">
        <f>IFERROR(ROUND(
C64*U64/$H$4+
D64*U64/$H$4+
((E64*$N$2)/טבלת_ציונים1[[#This Row],[מס'' שיעורים שנלמדו]])*($E$4/$H$4) +
G64*$G$4/$H$4,1),"")</f>
        <v/>
      </c>
      <c r="I64" s="17"/>
      <c r="J64" s="17"/>
      <c r="K64" s="17"/>
      <c r="L64" s="25" t="str">
        <f t="shared" si="2"/>
        <v/>
      </c>
      <c r="M64" s="1" t="str">
        <f>IF(טבלת_ציונים1[[#This Row],[ציון סופי]]="","",ROUND(IF((L64+K64) &gt; 100,100,L64+K64),1))</f>
        <v/>
      </c>
      <c r="T64" s="4">
        <f>2-(ISBLANK(טבלת_ציונים1[[#This Row],[סיכום פרק מורחב
2]]))</f>
        <v>1</v>
      </c>
      <c r="U64" s="68">
        <f t="shared" si="1"/>
        <v>0.3</v>
      </c>
      <c r="AN64" s="4"/>
    </row>
    <row r="65" spans="1:40" ht="18" x14ac:dyDescent="0.55000000000000004">
      <c r="A65" s="21"/>
      <c r="B65" s="20" t="s">
        <v>76</v>
      </c>
      <c r="C65" s="20"/>
      <c r="D65" s="20"/>
      <c r="E65" s="18"/>
      <c r="F65" s="18"/>
      <c r="G65" s="18"/>
      <c r="H65" s="1" t="str">
        <f>IFERROR(ROUND(
C65*U65/$H$4+
D65*U65/$H$4+
((E65*$N$2)/טבלת_ציונים1[[#This Row],[מס'' שיעורים שנלמדו]])*($E$4/$H$4) +
G65*$G$4/$H$4,1),"")</f>
        <v/>
      </c>
      <c r="I65" s="17"/>
      <c r="J65" s="17"/>
      <c r="K65" s="17"/>
      <c r="L65" s="26" t="str">
        <f t="shared" si="2"/>
        <v/>
      </c>
      <c r="M65" s="1" t="str">
        <f>IF(טבלת_ציונים1[[#This Row],[ציון סופי]]="","",ROUND(IF((L65+K65) &gt; 100,100,L65+K65),1))</f>
        <v/>
      </c>
      <c r="T65" s="4">
        <f>2-(ISBLANK(טבלת_ציונים1[[#This Row],[סיכום פרק מורחב
2]]))</f>
        <v>1</v>
      </c>
      <c r="U65" s="68">
        <f t="shared" si="1"/>
        <v>0.3</v>
      </c>
      <c r="AN65" s="4"/>
    </row>
    <row r="66" spans="1:40" ht="18" x14ac:dyDescent="0.5500000000000000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22"/>
    </row>
    <row r="67" spans="1:40" ht="18" x14ac:dyDescent="0.5500000000000000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22"/>
    </row>
    <row r="68" spans="1:40" ht="18" x14ac:dyDescent="0.5500000000000000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22"/>
    </row>
    <row r="69" spans="1:40" ht="18" x14ac:dyDescent="0.5500000000000000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22"/>
    </row>
    <row r="70" spans="1:40" ht="18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22"/>
    </row>
    <row r="71" spans="1:40" ht="18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22"/>
    </row>
    <row r="72" spans="1:40" ht="18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22"/>
    </row>
    <row r="73" spans="1:40" ht="18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22"/>
    </row>
    <row r="74" spans="1:40" ht="18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22"/>
    </row>
    <row r="75" spans="1:40" ht="18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22"/>
    </row>
    <row r="76" spans="1:40" ht="18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22"/>
    </row>
    <row r="77" spans="1:40" ht="18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22"/>
    </row>
    <row r="78" spans="1:40" ht="18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22"/>
    </row>
    <row r="79" spans="1:40" ht="18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22"/>
    </row>
    <row r="80" spans="1:40" ht="18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22"/>
    </row>
    <row r="81" spans="1:12" ht="18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22"/>
    </row>
    <row r="82" spans="1:12" ht="18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22"/>
    </row>
    <row r="83" spans="1:12" ht="18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22"/>
    </row>
    <row r="84" spans="1:12" ht="18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22"/>
    </row>
    <row r="85" spans="1:12" ht="18" x14ac:dyDescent="0.5500000000000000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22"/>
    </row>
    <row r="86" spans="1:12" ht="18" x14ac:dyDescent="0.5500000000000000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22"/>
    </row>
    <row r="87" spans="1:12" ht="18" x14ac:dyDescent="0.5500000000000000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22"/>
    </row>
    <row r="88" spans="1:12" ht="18" x14ac:dyDescent="0.5500000000000000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22"/>
    </row>
    <row r="89" spans="1:12" ht="18" x14ac:dyDescent="0.5500000000000000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22"/>
    </row>
    <row r="90" spans="1:12" ht="18" x14ac:dyDescent="0.5500000000000000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22"/>
    </row>
    <row r="91" spans="1:12" ht="18" x14ac:dyDescent="0.5500000000000000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22"/>
    </row>
    <row r="92" spans="1:12" ht="18" x14ac:dyDescent="0.5500000000000000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22"/>
    </row>
    <row r="93" spans="1:12" ht="18" x14ac:dyDescent="0.5500000000000000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22"/>
    </row>
    <row r="94" spans="1:12" ht="18" x14ac:dyDescent="0.5500000000000000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22"/>
    </row>
    <row r="95" spans="1:12" ht="18" x14ac:dyDescent="0.5500000000000000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22"/>
    </row>
    <row r="96" spans="1:12" ht="18" x14ac:dyDescent="0.5500000000000000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22"/>
    </row>
    <row r="97" spans="1:12" ht="18" x14ac:dyDescent="0.5500000000000000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22"/>
    </row>
    <row r="98" spans="1:12" ht="18" x14ac:dyDescent="0.5500000000000000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22"/>
    </row>
    <row r="99" spans="1:12" ht="18" x14ac:dyDescent="0.5500000000000000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22"/>
    </row>
    <row r="100" spans="1:12" ht="18" x14ac:dyDescent="0.5500000000000000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22"/>
    </row>
    <row r="101" spans="1:12" ht="18" x14ac:dyDescent="0.5500000000000000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22"/>
    </row>
    <row r="102" spans="1:12" ht="18" x14ac:dyDescent="0.5500000000000000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22"/>
    </row>
    <row r="103" spans="1:12" ht="18" x14ac:dyDescent="0.5500000000000000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22"/>
    </row>
    <row r="104" spans="1:12" ht="18" x14ac:dyDescent="0.550000000000000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22"/>
    </row>
    <row r="105" spans="1:12" ht="18" x14ac:dyDescent="0.5500000000000000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22"/>
    </row>
    <row r="106" spans="1:12" ht="18" x14ac:dyDescent="0.5500000000000000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22"/>
    </row>
    <row r="107" spans="1:12" ht="18" x14ac:dyDescent="0.5500000000000000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22"/>
    </row>
    <row r="108" spans="1:12" ht="18" x14ac:dyDescent="0.5500000000000000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22"/>
    </row>
    <row r="109" spans="1:12" ht="18" x14ac:dyDescent="0.5500000000000000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22"/>
    </row>
    <row r="110" spans="1:12" ht="18" x14ac:dyDescent="0.5500000000000000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22"/>
    </row>
    <row r="111" spans="1:12" ht="18" x14ac:dyDescent="0.5500000000000000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22"/>
    </row>
    <row r="112" spans="1:12" ht="18" x14ac:dyDescent="0.5500000000000000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22"/>
    </row>
    <row r="113" spans="1:12" ht="18" x14ac:dyDescent="0.5500000000000000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22"/>
    </row>
    <row r="114" spans="1:12" ht="18" x14ac:dyDescent="0.5500000000000000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22"/>
    </row>
    <row r="115" spans="1:12" ht="18" x14ac:dyDescent="0.5500000000000000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22"/>
    </row>
    <row r="116" spans="1:12" ht="18" x14ac:dyDescent="0.5500000000000000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22"/>
    </row>
    <row r="117" spans="1:12" ht="18" x14ac:dyDescent="0.5500000000000000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22"/>
    </row>
    <row r="118" spans="1:12" ht="18" x14ac:dyDescent="0.5500000000000000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22"/>
    </row>
    <row r="119" spans="1:12" ht="18" x14ac:dyDescent="0.5500000000000000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22"/>
    </row>
    <row r="120" spans="1:12" ht="18" x14ac:dyDescent="0.5500000000000000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22"/>
    </row>
    <row r="121" spans="1:12" ht="18" x14ac:dyDescent="0.5500000000000000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22"/>
    </row>
    <row r="122" spans="1:12" ht="18" x14ac:dyDescent="0.5500000000000000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22"/>
    </row>
    <row r="123" spans="1:12" ht="18" x14ac:dyDescent="0.5500000000000000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22"/>
    </row>
    <row r="124" spans="1:12" ht="18" x14ac:dyDescent="0.5500000000000000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22"/>
    </row>
    <row r="125" spans="1:12" ht="18" x14ac:dyDescent="0.5500000000000000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22"/>
    </row>
    <row r="126" spans="1:12" ht="18" x14ac:dyDescent="0.5500000000000000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22"/>
    </row>
    <row r="127" spans="1:12" ht="18" x14ac:dyDescent="0.5500000000000000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22"/>
    </row>
    <row r="128" spans="1:12" ht="18" x14ac:dyDescent="0.5500000000000000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22"/>
    </row>
    <row r="129" spans="1:12" ht="18" x14ac:dyDescent="0.5500000000000000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22"/>
    </row>
    <row r="130" spans="1:12" ht="18" x14ac:dyDescent="0.5500000000000000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22"/>
    </row>
    <row r="131" spans="1:12" ht="18" x14ac:dyDescent="0.5500000000000000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22"/>
    </row>
    <row r="132" spans="1:12" ht="18" x14ac:dyDescent="0.5500000000000000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22"/>
    </row>
    <row r="133" spans="1:12" ht="18" x14ac:dyDescent="0.5500000000000000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22"/>
    </row>
    <row r="134" spans="1:12" ht="18" x14ac:dyDescent="0.5500000000000000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22"/>
    </row>
    <row r="135" spans="1:12" ht="18" x14ac:dyDescent="0.5500000000000000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22"/>
    </row>
    <row r="136" spans="1:12" ht="18" x14ac:dyDescent="0.5500000000000000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22"/>
    </row>
    <row r="137" spans="1:12" ht="18" x14ac:dyDescent="0.5500000000000000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22"/>
    </row>
    <row r="138" spans="1:12" ht="18" x14ac:dyDescent="0.5500000000000000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22"/>
    </row>
    <row r="139" spans="1:12" ht="18" x14ac:dyDescent="0.5500000000000000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22"/>
    </row>
    <row r="140" spans="1:12" ht="18" x14ac:dyDescent="0.5500000000000000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22"/>
    </row>
    <row r="141" spans="1:12" ht="18" x14ac:dyDescent="0.5500000000000000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22"/>
    </row>
    <row r="142" spans="1:12" ht="18" x14ac:dyDescent="0.5500000000000000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22"/>
    </row>
    <row r="143" spans="1:12" ht="18" x14ac:dyDescent="0.5500000000000000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22"/>
    </row>
    <row r="144" spans="1:12" ht="18" x14ac:dyDescent="0.5500000000000000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22"/>
    </row>
    <row r="145" spans="1:12" ht="18" x14ac:dyDescent="0.5500000000000000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22"/>
    </row>
    <row r="146" spans="1:12" ht="18" x14ac:dyDescent="0.5500000000000000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22"/>
    </row>
    <row r="147" spans="1:12" ht="18" x14ac:dyDescent="0.5500000000000000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22"/>
    </row>
    <row r="148" spans="1:12" ht="18" x14ac:dyDescent="0.5500000000000000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22"/>
    </row>
    <row r="149" spans="1:12" ht="18" x14ac:dyDescent="0.5500000000000000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22"/>
    </row>
    <row r="150" spans="1:12" ht="18" x14ac:dyDescent="0.5500000000000000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22"/>
    </row>
    <row r="151" spans="1:12" ht="18" x14ac:dyDescent="0.5500000000000000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22"/>
    </row>
    <row r="152" spans="1:12" ht="18" x14ac:dyDescent="0.5500000000000000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22"/>
    </row>
    <row r="153" spans="1:12" ht="18" x14ac:dyDescent="0.5500000000000000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22"/>
    </row>
    <row r="154" spans="1:12" ht="18" x14ac:dyDescent="0.5500000000000000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22"/>
    </row>
    <row r="155" spans="1:12" ht="18" x14ac:dyDescent="0.5500000000000000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22"/>
    </row>
    <row r="156" spans="1:12" ht="18" x14ac:dyDescent="0.5500000000000000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22"/>
    </row>
    <row r="157" spans="1:12" ht="18" x14ac:dyDescent="0.5500000000000000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22"/>
    </row>
    <row r="158" spans="1:12" ht="18" x14ac:dyDescent="0.5500000000000000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22"/>
    </row>
    <row r="159" spans="1:12" ht="18" x14ac:dyDescent="0.5500000000000000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22"/>
    </row>
    <row r="160" spans="1:12" ht="18" x14ac:dyDescent="0.5500000000000000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22"/>
    </row>
    <row r="161" spans="1:12" ht="18" x14ac:dyDescent="0.5500000000000000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22"/>
    </row>
    <row r="162" spans="1:12" ht="18" x14ac:dyDescent="0.5500000000000000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22"/>
    </row>
    <row r="163" spans="1:12" ht="18" x14ac:dyDescent="0.5500000000000000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22"/>
    </row>
    <row r="164" spans="1:12" ht="18" x14ac:dyDescent="0.5500000000000000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22"/>
    </row>
    <row r="165" spans="1:12" ht="18" x14ac:dyDescent="0.5500000000000000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22"/>
    </row>
    <row r="166" spans="1:12" ht="18" x14ac:dyDescent="0.5500000000000000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22"/>
    </row>
    <row r="167" spans="1:12" ht="18" x14ac:dyDescent="0.5500000000000000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22"/>
    </row>
    <row r="168" spans="1:12" ht="18" x14ac:dyDescent="0.5500000000000000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22"/>
    </row>
    <row r="169" spans="1:12" ht="18" x14ac:dyDescent="0.5500000000000000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22"/>
    </row>
    <row r="170" spans="1:12" ht="18" x14ac:dyDescent="0.5500000000000000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22"/>
    </row>
    <row r="171" spans="1:12" ht="18" x14ac:dyDescent="0.5500000000000000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22"/>
    </row>
    <row r="172" spans="1:12" ht="18" x14ac:dyDescent="0.5500000000000000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22"/>
    </row>
    <row r="173" spans="1:12" ht="18" x14ac:dyDescent="0.5500000000000000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22"/>
    </row>
    <row r="174" spans="1:12" ht="18" x14ac:dyDescent="0.5500000000000000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22"/>
    </row>
    <row r="175" spans="1:12" ht="18" x14ac:dyDescent="0.5500000000000000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22"/>
    </row>
    <row r="176" spans="1:12" ht="18" x14ac:dyDescent="0.5500000000000000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22"/>
    </row>
    <row r="177" spans="1:12" ht="18" x14ac:dyDescent="0.5500000000000000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22"/>
    </row>
    <row r="178" spans="1:12" ht="18" x14ac:dyDescent="0.5500000000000000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22"/>
    </row>
    <row r="179" spans="1:12" ht="18" x14ac:dyDescent="0.5500000000000000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22"/>
    </row>
    <row r="180" spans="1:12" ht="18" x14ac:dyDescent="0.5500000000000000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22"/>
    </row>
    <row r="181" spans="1:12" ht="18" x14ac:dyDescent="0.5500000000000000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22"/>
    </row>
    <row r="182" spans="1:12" ht="18" x14ac:dyDescent="0.5500000000000000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22"/>
    </row>
    <row r="183" spans="1:12" ht="18" x14ac:dyDescent="0.5500000000000000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22"/>
    </row>
    <row r="184" spans="1:12" ht="18" x14ac:dyDescent="0.5500000000000000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22"/>
    </row>
    <row r="185" spans="1:12" ht="18" x14ac:dyDescent="0.5500000000000000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22"/>
    </row>
    <row r="186" spans="1:12" ht="18" x14ac:dyDescent="0.5500000000000000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22"/>
    </row>
    <row r="187" spans="1:12" ht="18" x14ac:dyDescent="0.5500000000000000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22"/>
    </row>
    <row r="188" spans="1:12" ht="18" x14ac:dyDescent="0.5500000000000000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22"/>
    </row>
    <row r="189" spans="1:12" ht="18" x14ac:dyDescent="0.5500000000000000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22"/>
    </row>
    <row r="190" spans="1:12" ht="18" x14ac:dyDescent="0.5500000000000000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22"/>
    </row>
    <row r="191" spans="1:12" ht="18" x14ac:dyDescent="0.5500000000000000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22"/>
    </row>
    <row r="192" spans="1:12" ht="18" x14ac:dyDescent="0.5500000000000000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22"/>
    </row>
    <row r="193" spans="1:12" ht="18" x14ac:dyDescent="0.5500000000000000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22"/>
    </row>
    <row r="194" spans="1:12" ht="18" x14ac:dyDescent="0.5500000000000000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22"/>
    </row>
    <row r="195" spans="1:12" ht="18" x14ac:dyDescent="0.5500000000000000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22"/>
    </row>
    <row r="196" spans="1:12" ht="18" x14ac:dyDescent="0.5500000000000000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22"/>
    </row>
    <row r="197" spans="1:12" ht="18" x14ac:dyDescent="0.5500000000000000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22"/>
    </row>
    <row r="198" spans="1:12" ht="18" x14ac:dyDescent="0.5500000000000000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22"/>
    </row>
    <row r="199" spans="1:12" ht="18" x14ac:dyDescent="0.5500000000000000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22"/>
    </row>
    <row r="200" spans="1:12" ht="18" x14ac:dyDescent="0.5500000000000000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22"/>
    </row>
    <row r="201" spans="1:12" ht="18" x14ac:dyDescent="0.5500000000000000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22"/>
    </row>
    <row r="202" spans="1:12" ht="18" x14ac:dyDescent="0.5500000000000000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22"/>
    </row>
    <row r="203" spans="1:12" ht="18" x14ac:dyDescent="0.5500000000000000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22"/>
    </row>
    <row r="204" spans="1:12" ht="18" x14ac:dyDescent="0.550000000000000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22"/>
    </row>
    <row r="205" spans="1:12" ht="18" x14ac:dyDescent="0.5500000000000000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22"/>
    </row>
    <row r="206" spans="1:12" ht="18" x14ac:dyDescent="0.5500000000000000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22"/>
    </row>
    <row r="207" spans="1:12" ht="18" x14ac:dyDescent="0.5500000000000000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22"/>
    </row>
    <row r="208" spans="1:12" ht="18" x14ac:dyDescent="0.5500000000000000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22"/>
    </row>
    <row r="209" spans="1:12" ht="18" x14ac:dyDescent="0.5500000000000000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22"/>
    </row>
    <row r="210" spans="1:12" ht="18" x14ac:dyDescent="0.5500000000000000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22"/>
    </row>
    <row r="211" spans="1:12" ht="18" x14ac:dyDescent="0.5500000000000000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22"/>
    </row>
    <row r="212" spans="1:12" ht="18" x14ac:dyDescent="0.5500000000000000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22"/>
    </row>
    <row r="213" spans="1:12" ht="18" x14ac:dyDescent="0.5500000000000000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22"/>
    </row>
    <row r="214" spans="1:12" ht="18" x14ac:dyDescent="0.5500000000000000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22"/>
    </row>
    <row r="215" spans="1:12" ht="18" x14ac:dyDescent="0.5500000000000000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22"/>
    </row>
    <row r="216" spans="1:12" ht="18" x14ac:dyDescent="0.5500000000000000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22"/>
    </row>
    <row r="217" spans="1:12" ht="18" x14ac:dyDescent="0.5500000000000000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22"/>
    </row>
    <row r="218" spans="1:12" ht="18" x14ac:dyDescent="0.5500000000000000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22"/>
    </row>
    <row r="219" spans="1:12" ht="18" x14ac:dyDescent="0.5500000000000000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22"/>
    </row>
    <row r="220" spans="1:12" ht="18" x14ac:dyDescent="0.5500000000000000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22"/>
    </row>
    <row r="221" spans="1:12" ht="18" x14ac:dyDescent="0.5500000000000000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22"/>
    </row>
    <row r="222" spans="1:12" ht="18" x14ac:dyDescent="0.5500000000000000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22"/>
    </row>
    <row r="223" spans="1:12" ht="18" x14ac:dyDescent="0.5500000000000000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22"/>
    </row>
    <row r="224" spans="1:12" ht="18" x14ac:dyDescent="0.5500000000000000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22"/>
    </row>
    <row r="225" spans="1:12" ht="18" x14ac:dyDescent="0.5500000000000000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22"/>
    </row>
    <row r="226" spans="1:12" ht="18" x14ac:dyDescent="0.5500000000000000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22"/>
    </row>
    <row r="227" spans="1:12" ht="18" x14ac:dyDescent="0.5500000000000000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22"/>
    </row>
    <row r="228" spans="1:12" ht="18" x14ac:dyDescent="0.5500000000000000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22"/>
    </row>
    <row r="229" spans="1:12" ht="18" x14ac:dyDescent="0.5500000000000000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22"/>
    </row>
    <row r="230" spans="1:12" ht="18" x14ac:dyDescent="0.5500000000000000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22"/>
    </row>
    <row r="231" spans="1:12" ht="18" x14ac:dyDescent="0.5500000000000000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22"/>
    </row>
    <row r="232" spans="1:12" ht="18" x14ac:dyDescent="0.5500000000000000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22"/>
    </row>
    <row r="233" spans="1:12" ht="18" x14ac:dyDescent="0.5500000000000000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22"/>
    </row>
    <row r="234" spans="1:12" ht="18" x14ac:dyDescent="0.5500000000000000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22"/>
    </row>
    <row r="235" spans="1:12" ht="18" x14ac:dyDescent="0.5500000000000000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22"/>
    </row>
    <row r="236" spans="1:12" ht="18" x14ac:dyDescent="0.5500000000000000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22"/>
    </row>
    <row r="237" spans="1:12" ht="18" x14ac:dyDescent="0.5500000000000000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22"/>
    </row>
    <row r="238" spans="1:12" ht="18" x14ac:dyDescent="0.5500000000000000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22"/>
    </row>
    <row r="239" spans="1:12" ht="18" x14ac:dyDescent="0.5500000000000000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22"/>
    </row>
    <row r="240" spans="1:12" ht="18" x14ac:dyDescent="0.5500000000000000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22"/>
    </row>
    <row r="241" spans="1:12" ht="18" x14ac:dyDescent="0.5500000000000000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22"/>
    </row>
    <row r="242" spans="1:12" ht="18" x14ac:dyDescent="0.5500000000000000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22"/>
    </row>
    <row r="243" spans="1:12" ht="18" x14ac:dyDescent="0.5500000000000000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22"/>
    </row>
    <row r="244" spans="1:12" ht="18" x14ac:dyDescent="0.5500000000000000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22"/>
    </row>
    <row r="245" spans="1:12" ht="18" x14ac:dyDescent="0.5500000000000000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22"/>
    </row>
    <row r="246" spans="1:12" ht="18" x14ac:dyDescent="0.5500000000000000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22"/>
    </row>
    <row r="247" spans="1:12" ht="18" x14ac:dyDescent="0.5500000000000000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22"/>
    </row>
    <row r="248" spans="1:12" ht="18" x14ac:dyDescent="0.5500000000000000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22"/>
    </row>
    <row r="249" spans="1:12" ht="18" x14ac:dyDescent="0.5500000000000000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22"/>
    </row>
    <row r="250" spans="1:12" ht="18" x14ac:dyDescent="0.5500000000000000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22"/>
    </row>
    <row r="251" spans="1:12" ht="18" x14ac:dyDescent="0.5500000000000000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22"/>
    </row>
    <row r="252" spans="1:12" ht="18" x14ac:dyDescent="0.5500000000000000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22"/>
    </row>
    <row r="253" spans="1:12" ht="18" x14ac:dyDescent="0.5500000000000000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22"/>
    </row>
    <row r="254" spans="1:12" ht="18" x14ac:dyDescent="0.5500000000000000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22"/>
    </row>
    <row r="255" spans="1:12" ht="18" x14ac:dyDescent="0.5500000000000000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22"/>
    </row>
    <row r="256" spans="1:12" ht="18" x14ac:dyDescent="0.5500000000000000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22"/>
    </row>
    <row r="257" spans="1:12" ht="18" x14ac:dyDescent="0.5500000000000000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22"/>
    </row>
    <row r="258" spans="1:12" ht="18" x14ac:dyDescent="0.5500000000000000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22"/>
    </row>
    <row r="259" spans="1:12" ht="18" x14ac:dyDescent="0.5500000000000000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22"/>
    </row>
    <row r="260" spans="1:12" ht="18" x14ac:dyDescent="0.5500000000000000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22"/>
    </row>
    <row r="261" spans="1:12" ht="18" x14ac:dyDescent="0.5500000000000000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22"/>
    </row>
    <row r="262" spans="1:12" ht="18" x14ac:dyDescent="0.5500000000000000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22"/>
    </row>
    <row r="263" spans="1:12" ht="18" x14ac:dyDescent="0.5500000000000000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22"/>
    </row>
    <row r="264" spans="1:12" ht="18" x14ac:dyDescent="0.5500000000000000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22"/>
    </row>
    <row r="265" spans="1:12" ht="18" x14ac:dyDescent="0.5500000000000000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22"/>
    </row>
    <row r="266" spans="1:12" ht="18" x14ac:dyDescent="0.5500000000000000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22"/>
    </row>
    <row r="267" spans="1:12" ht="18" x14ac:dyDescent="0.5500000000000000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22"/>
    </row>
    <row r="268" spans="1:12" ht="18" x14ac:dyDescent="0.5500000000000000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22"/>
    </row>
    <row r="269" spans="1:12" ht="18" x14ac:dyDescent="0.5500000000000000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22"/>
    </row>
    <row r="270" spans="1:12" ht="18" x14ac:dyDescent="0.5500000000000000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22"/>
    </row>
    <row r="271" spans="1:12" ht="18" x14ac:dyDescent="0.5500000000000000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22"/>
    </row>
    <row r="272" spans="1:12" ht="18" x14ac:dyDescent="0.5500000000000000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22"/>
    </row>
    <row r="273" spans="1:12" ht="18" x14ac:dyDescent="0.5500000000000000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22"/>
    </row>
    <row r="274" spans="1:12" ht="18" x14ac:dyDescent="0.5500000000000000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22"/>
    </row>
    <row r="275" spans="1:12" ht="18" x14ac:dyDescent="0.5500000000000000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22"/>
    </row>
    <row r="276" spans="1:12" ht="18" x14ac:dyDescent="0.5500000000000000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22"/>
    </row>
    <row r="277" spans="1:12" ht="18" x14ac:dyDescent="0.5500000000000000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22"/>
    </row>
    <row r="278" spans="1:12" ht="18" x14ac:dyDescent="0.5500000000000000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22"/>
    </row>
    <row r="279" spans="1:12" ht="18" x14ac:dyDescent="0.5500000000000000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22"/>
    </row>
    <row r="280" spans="1:12" ht="18" x14ac:dyDescent="0.5500000000000000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22"/>
    </row>
    <row r="281" spans="1:12" ht="18" x14ac:dyDescent="0.5500000000000000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22"/>
    </row>
    <row r="282" spans="1:12" ht="18" x14ac:dyDescent="0.5500000000000000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22"/>
    </row>
    <row r="283" spans="1:12" ht="18" x14ac:dyDescent="0.5500000000000000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22"/>
    </row>
    <row r="284" spans="1:12" ht="18" x14ac:dyDescent="0.5500000000000000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22"/>
    </row>
    <row r="285" spans="1:12" ht="18" x14ac:dyDescent="0.5500000000000000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22"/>
    </row>
    <row r="286" spans="1:12" ht="18" x14ac:dyDescent="0.5500000000000000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22"/>
    </row>
    <row r="287" spans="1:12" ht="18" x14ac:dyDescent="0.5500000000000000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22"/>
    </row>
    <row r="288" spans="1:12" ht="18" x14ac:dyDescent="0.5500000000000000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22"/>
    </row>
    <row r="289" spans="1:12" ht="18" x14ac:dyDescent="0.5500000000000000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22"/>
    </row>
    <row r="290" spans="1:12" ht="18" x14ac:dyDescent="0.5500000000000000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22"/>
    </row>
    <row r="291" spans="1:12" ht="18" x14ac:dyDescent="0.5500000000000000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22"/>
    </row>
    <row r="292" spans="1:12" ht="18" x14ac:dyDescent="0.5500000000000000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22"/>
    </row>
    <row r="293" spans="1:12" ht="18" x14ac:dyDescent="0.5500000000000000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22"/>
    </row>
    <row r="294" spans="1:12" ht="18" x14ac:dyDescent="0.5500000000000000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22"/>
    </row>
    <row r="295" spans="1:12" ht="18" x14ac:dyDescent="0.5500000000000000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22"/>
    </row>
    <row r="296" spans="1:12" ht="18" x14ac:dyDescent="0.5500000000000000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22"/>
    </row>
    <row r="297" spans="1:12" ht="18" x14ac:dyDescent="0.5500000000000000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22"/>
    </row>
    <row r="298" spans="1:12" ht="18" x14ac:dyDescent="0.5500000000000000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22"/>
    </row>
    <row r="299" spans="1:12" ht="18" x14ac:dyDescent="0.5500000000000000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22"/>
    </row>
    <row r="300" spans="1:12" ht="18" x14ac:dyDescent="0.5500000000000000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22"/>
    </row>
    <row r="301" spans="1:12" ht="18" x14ac:dyDescent="0.5500000000000000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22"/>
    </row>
    <row r="302" spans="1:12" ht="18" x14ac:dyDescent="0.5500000000000000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22"/>
    </row>
    <row r="303" spans="1:12" ht="18" x14ac:dyDescent="0.5500000000000000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22"/>
    </row>
    <row r="304" spans="1:12" ht="18" x14ac:dyDescent="0.550000000000000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22"/>
    </row>
    <row r="305" spans="1:12" ht="18" x14ac:dyDescent="0.5500000000000000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22"/>
    </row>
    <row r="306" spans="1:12" ht="18" x14ac:dyDescent="0.5500000000000000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22"/>
    </row>
    <row r="307" spans="1:12" ht="18" x14ac:dyDescent="0.5500000000000000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22"/>
    </row>
    <row r="308" spans="1:12" ht="18" x14ac:dyDescent="0.5500000000000000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22"/>
    </row>
    <row r="309" spans="1:12" ht="18" x14ac:dyDescent="0.5500000000000000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22"/>
    </row>
    <row r="310" spans="1:12" ht="18" x14ac:dyDescent="0.5500000000000000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22"/>
    </row>
    <row r="311" spans="1:12" ht="18" x14ac:dyDescent="0.5500000000000000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22"/>
    </row>
    <row r="312" spans="1:12" ht="18" x14ac:dyDescent="0.5500000000000000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22"/>
    </row>
    <row r="313" spans="1:12" ht="18" x14ac:dyDescent="0.5500000000000000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22"/>
    </row>
    <row r="314" spans="1:12" ht="18" x14ac:dyDescent="0.5500000000000000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22"/>
    </row>
    <row r="315" spans="1:12" ht="18" x14ac:dyDescent="0.5500000000000000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22"/>
    </row>
    <row r="316" spans="1:12" ht="18" x14ac:dyDescent="0.5500000000000000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22"/>
    </row>
    <row r="317" spans="1:12" ht="18" x14ac:dyDescent="0.5500000000000000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22"/>
    </row>
    <row r="318" spans="1:12" ht="18" x14ac:dyDescent="0.5500000000000000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22"/>
    </row>
    <row r="319" spans="1:12" ht="18" x14ac:dyDescent="0.5500000000000000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22"/>
    </row>
    <row r="320" spans="1:12" ht="18" x14ac:dyDescent="0.5500000000000000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22"/>
    </row>
    <row r="321" spans="1:12" ht="18" x14ac:dyDescent="0.5500000000000000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22"/>
    </row>
    <row r="322" spans="1:12" ht="18" x14ac:dyDescent="0.5500000000000000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22"/>
    </row>
    <row r="323" spans="1:12" ht="18" x14ac:dyDescent="0.5500000000000000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22"/>
    </row>
    <row r="324" spans="1:12" ht="18" x14ac:dyDescent="0.5500000000000000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22"/>
    </row>
    <row r="325" spans="1:12" ht="18" x14ac:dyDescent="0.5500000000000000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22"/>
    </row>
    <row r="326" spans="1:12" ht="18" x14ac:dyDescent="0.5500000000000000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22"/>
    </row>
    <row r="327" spans="1:12" ht="18" x14ac:dyDescent="0.5500000000000000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22"/>
    </row>
    <row r="328" spans="1:12" ht="18" x14ac:dyDescent="0.5500000000000000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22"/>
    </row>
    <row r="329" spans="1:12" ht="18" x14ac:dyDescent="0.5500000000000000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22"/>
    </row>
    <row r="330" spans="1:12" ht="18" x14ac:dyDescent="0.5500000000000000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22"/>
    </row>
    <row r="331" spans="1:12" ht="18" x14ac:dyDescent="0.5500000000000000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22"/>
    </row>
    <row r="332" spans="1:12" ht="18" x14ac:dyDescent="0.5500000000000000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22"/>
    </row>
    <row r="333" spans="1:12" ht="18" x14ac:dyDescent="0.5500000000000000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22"/>
    </row>
    <row r="334" spans="1:12" ht="18" x14ac:dyDescent="0.5500000000000000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22"/>
    </row>
    <row r="335" spans="1:12" ht="18" x14ac:dyDescent="0.5500000000000000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22"/>
    </row>
    <row r="336" spans="1:12" ht="18" x14ac:dyDescent="0.5500000000000000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22"/>
    </row>
    <row r="337" spans="1:12" ht="18" x14ac:dyDescent="0.5500000000000000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22"/>
    </row>
    <row r="338" spans="1:12" ht="18" x14ac:dyDescent="0.5500000000000000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22"/>
    </row>
    <row r="339" spans="1:12" ht="18" x14ac:dyDescent="0.5500000000000000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22"/>
    </row>
    <row r="340" spans="1:12" ht="18" x14ac:dyDescent="0.5500000000000000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22"/>
    </row>
    <row r="341" spans="1:12" ht="18" x14ac:dyDescent="0.5500000000000000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22"/>
    </row>
    <row r="342" spans="1:12" ht="18" x14ac:dyDescent="0.5500000000000000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22"/>
    </row>
    <row r="343" spans="1:12" ht="18" x14ac:dyDescent="0.5500000000000000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22"/>
    </row>
    <row r="344" spans="1:12" ht="18" x14ac:dyDescent="0.5500000000000000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22"/>
    </row>
    <row r="345" spans="1:12" ht="18" x14ac:dyDescent="0.5500000000000000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22"/>
    </row>
    <row r="346" spans="1:12" ht="18" x14ac:dyDescent="0.5500000000000000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22"/>
    </row>
    <row r="347" spans="1:12" ht="18" x14ac:dyDescent="0.5500000000000000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22"/>
    </row>
    <row r="348" spans="1:12" ht="18" x14ac:dyDescent="0.5500000000000000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22"/>
    </row>
    <row r="349" spans="1:12" ht="18" x14ac:dyDescent="0.5500000000000000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22"/>
    </row>
    <row r="350" spans="1:12" ht="18" x14ac:dyDescent="0.5500000000000000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22"/>
    </row>
    <row r="351" spans="1:12" ht="18" x14ac:dyDescent="0.5500000000000000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22"/>
    </row>
    <row r="352" spans="1:12" ht="18" x14ac:dyDescent="0.5500000000000000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22"/>
    </row>
    <row r="353" spans="1:12" ht="18" x14ac:dyDescent="0.5500000000000000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22"/>
    </row>
    <row r="354" spans="1:12" ht="18" x14ac:dyDescent="0.5500000000000000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22"/>
    </row>
    <row r="355" spans="1:12" ht="18" x14ac:dyDescent="0.5500000000000000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22"/>
    </row>
    <row r="356" spans="1:12" ht="18" x14ac:dyDescent="0.5500000000000000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22"/>
    </row>
    <row r="357" spans="1:12" ht="18" x14ac:dyDescent="0.5500000000000000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22"/>
    </row>
    <row r="358" spans="1:12" ht="18" x14ac:dyDescent="0.5500000000000000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22"/>
    </row>
    <row r="359" spans="1:12" ht="18" x14ac:dyDescent="0.5500000000000000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22"/>
    </row>
    <row r="360" spans="1:12" ht="18" x14ac:dyDescent="0.5500000000000000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22"/>
    </row>
    <row r="361" spans="1:12" ht="18" x14ac:dyDescent="0.5500000000000000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22"/>
    </row>
    <row r="362" spans="1:12" ht="18" x14ac:dyDescent="0.5500000000000000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22"/>
    </row>
    <row r="363" spans="1:12" ht="18" x14ac:dyDescent="0.5500000000000000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22"/>
    </row>
    <row r="364" spans="1:12" ht="18" x14ac:dyDescent="0.5500000000000000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22"/>
    </row>
    <row r="365" spans="1:12" ht="18" x14ac:dyDescent="0.5500000000000000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22"/>
    </row>
    <row r="366" spans="1:12" ht="18" x14ac:dyDescent="0.5500000000000000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22"/>
    </row>
    <row r="367" spans="1:12" ht="18" x14ac:dyDescent="0.5500000000000000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22"/>
    </row>
    <row r="368" spans="1:12" ht="18" x14ac:dyDescent="0.5500000000000000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22"/>
    </row>
    <row r="369" spans="1:12" ht="18" x14ac:dyDescent="0.5500000000000000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22"/>
    </row>
    <row r="370" spans="1:12" ht="18" x14ac:dyDescent="0.5500000000000000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22"/>
    </row>
    <row r="371" spans="1:12" ht="18" x14ac:dyDescent="0.5500000000000000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22"/>
    </row>
    <row r="372" spans="1:12" ht="18" x14ac:dyDescent="0.5500000000000000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22"/>
    </row>
    <row r="373" spans="1:12" ht="18" x14ac:dyDescent="0.5500000000000000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22"/>
    </row>
    <row r="374" spans="1:12" ht="18" x14ac:dyDescent="0.5500000000000000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22"/>
    </row>
    <row r="375" spans="1:12" ht="18" x14ac:dyDescent="0.5500000000000000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22"/>
    </row>
    <row r="376" spans="1:12" ht="18" x14ac:dyDescent="0.5500000000000000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22"/>
    </row>
    <row r="377" spans="1:12" ht="18" x14ac:dyDescent="0.5500000000000000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22"/>
    </row>
    <row r="378" spans="1:12" ht="18" x14ac:dyDescent="0.5500000000000000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22"/>
    </row>
    <row r="379" spans="1:12" ht="18" x14ac:dyDescent="0.5500000000000000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22"/>
    </row>
    <row r="380" spans="1:12" ht="18" x14ac:dyDescent="0.5500000000000000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22"/>
    </row>
    <row r="381" spans="1:12" ht="18" x14ac:dyDescent="0.5500000000000000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22"/>
    </row>
    <row r="382" spans="1:12" ht="18" x14ac:dyDescent="0.5500000000000000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22"/>
    </row>
    <row r="383" spans="1:12" ht="18" x14ac:dyDescent="0.5500000000000000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22"/>
    </row>
    <row r="384" spans="1:12" ht="18" x14ac:dyDescent="0.5500000000000000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22"/>
    </row>
    <row r="385" spans="1:12" ht="18" x14ac:dyDescent="0.5500000000000000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22"/>
    </row>
    <row r="386" spans="1:12" ht="18" x14ac:dyDescent="0.5500000000000000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22"/>
    </row>
    <row r="387" spans="1:12" ht="18" x14ac:dyDescent="0.5500000000000000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22"/>
    </row>
    <row r="388" spans="1:12" ht="18" x14ac:dyDescent="0.5500000000000000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22"/>
    </row>
    <row r="389" spans="1:12" ht="18" x14ac:dyDescent="0.5500000000000000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22"/>
    </row>
    <row r="390" spans="1:12" ht="18" x14ac:dyDescent="0.5500000000000000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22"/>
    </row>
    <row r="391" spans="1:12" ht="18" x14ac:dyDescent="0.5500000000000000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22"/>
    </row>
    <row r="392" spans="1:12" ht="18" x14ac:dyDescent="0.5500000000000000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22"/>
    </row>
    <row r="393" spans="1:12" ht="18" x14ac:dyDescent="0.5500000000000000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22"/>
    </row>
    <row r="394" spans="1:12" ht="18" x14ac:dyDescent="0.5500000000000000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22"/>
    </row>
    <row r="395" spans="1:12" ht="18" x14ac:dyDescent="0.5500000000000000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22"/>
    </row>
    <row r="396" spans="1:12" ht="18" x14ac:dyDescent="0.5500000000000000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22"/>
    </row>
    <row r="397" spans="1:12" ht="18" x14ac:dyDescent="0.5500000000000000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22"/>
    </row>
    <row r="398" spans="1:12" ht="18" x14ac:dyDescent="0.5500000000000000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22"/>
    </row>
    <row r="399" spans="1:12" ht="18" x14ac:dyDescent="0.5500000000000000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22"/>
    </row>
    <row r="400" spans="1:12" ht="18" x14ac:dyDescent="0.5500000000000000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22"/>
    </row>
    <row r="401" spans="1:12" ht="18" x14ac:dyDescent="0.5500000000000000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22"/>
    </row>
    <row r="402" spans="1:12" ht="18" x14ac:dyDescent="0.5500000000000000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22"/>
    </row>
    <row r="403" spans="1:12" ht="18" x14ac:dyDescent="0.5500000000000000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22"/>
    </row>
    <row r="404" spans="1:12" ht="18" x14ac:dyDescent="0.550000000000000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22"/>
    </row>
    <row r="405" spans="1:12" ht="18" x14ac:dyDescent="0.5500000000000000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22"/>
    </row>
    <row r="406" spans="1:12" ht="18" x14ac:dyDescent="0.5500000000000000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22"/>
    </row>
    <row r="407" spans="1:12" ht="18" x14ac:dyDescent="0.5500000000000000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22"/>
    </row>
    <row r="408" spans="1:12" ht="18" x14ac:dyDescent="0.5500000000000000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22"/>
    </row>
    <row r="409" spans="1:12" ht="18" x14ac:dyDescent="0.5500000000000000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22"/>
    </row>
    <row r="410" spans="1:12" ht="18" x14ac:dyDescent="0.5500000000000000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22"/>
    </row>
    <row r="411" spans="1:12" ht="18" x14ac:dyDescent="0.5500000000000000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22"/>
    </row>
    <row r="412" spans="1:12" ht="18" x14ac:dyDescent="0.5500000000000000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22"/>
    </row>
    <row r="413" spans="1:12" ht="18" x14ac:dyDescent="0.5500000000000000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22"/>
    </row>
    <row r="414" spans="1:12" ht="18" x14ac:dyDescent="0.5500000000000000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22"/>
    </row>
    <row r="415" spans="1:12" ht="18" x14ac:dyDescent="0.5500000000000000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22"/>
    </row>
    <row r="416" spans="1:12" ht="18" x14ac:dyDescent="0.5500000000000000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22"/>
    </row>
    <row r="417" spans="1:12" ht="18" x14ac:dyDescent="0.5500000000000000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22"/>
    </row>
    <row r="418" spans="1:12" ht="18" x14ac:dyDescent="0.5500000000000000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22"/>
    </row>
    <row r="419" spans="1:12" ht="18" x14ac:dyDescent="0.5500000000000000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22"/>
    </row>
    <row r="420" spans="1:12" ht="18" x14ac:dyDescent="0.5500000000000000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22"/>
    </row>
    <row r="421" spans="1:12" ht="18" x14ac:dyDescent="0.5500000000000000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22"/>
    </row>
    <row r="422" spans="1:12" ht="18" x14ac:dyDescent="0.5500000000000000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22"/>
    </row>
    <row r="423" spans="1:12" ht="18" x14ac:dyDescent="0.5500000000000000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22"/>
    </row>
    <row r="424" spans="1:12" ht="18" x14ac:dyDescent="0.5500000000000000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22"/>
    </row>
    <row r="425" spans="1:12" ht="18" x14ac:dyDescent="0.5500000000000000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22"/>
    </row>
    <row r="426" spans="1:12" ht="18" x14ac:dyDescent="0.5500000000000000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22"/>
    </row>
    <row r="427" spans="1:12" ht="18" x14ac:dyDescent="0.5500000000000000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22"/>
    </row>
    <row r="428" spans="1:12" ht="18" x14ac:dyDescent="0.5500000000000000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22"/>
    </row>
    <row r="429" spans="1:12" ht="18" x14ac:dyDescent="0.5500000000000000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22"/>
    </row>
    <row r="430" spans="1:12" ht="18" x14ac:dyDescent="0.5500000000000000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22"/>
    </row>
    <row r="431" spans="1:12" ht="18" x14ac:dyDescent="0.5500000000000000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22"/>
    </row>
    <row r="432" spans="1:12" ht="18" x14ac:dyDescent="0.5500000000000000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22"/>
    </row>
    <row r="433" spans="1:12" ht="18" x14ac:dyDescent="0.5500000000000000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22"/>
    </row>
    <row r="434" spans="1:12" ht="18" x14ac:dyDescent="0.5500000000000000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22"/>
    </row>
    <row r="435" spans="1:12" ht="18" x14ac:dyDescent="0.5500000000000000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22"/>
    </row>
    <row r="436" spans="1:12" ht="18" x14ac:dyDescent="0.5500000000000000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22"/>
    </row>
    <row r="437" spans="1:12" ht="18" x14ac:dyDescent="0.5500000000000000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22"/>
    </row>
    <row r="438" spans="1:12" ht="18" x14ac:dyDescent="0.5500000000000000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22"/>
    </row>
    <row r="439" spans="1:12" ht="18" x14ac:dyDescent="0.5500000000000000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22"/>
    </row>
    <row r="440" spans="1:12" ht="18" x14ac:dyDescent="0.5500000000000000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22"/>
    </row>
    <row r="441" spans="1:12" ht="18" x14ac:dyDescent="0.5500000000000000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22"/>
    </row>
    <row r="442" spans="1:12" ht="18" x14ac:dyDescent="0.5500000000000000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22"/>
    </row>
    <row r="443" spans="1:12" ht="18" x14ac:dyDescent="0.5500000000000000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22"/>
    </row>
    <row r="444" spans="1:12" ht="18" x14ac:dyDescent="0.5500000000000000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22"/>
    </row>
    <row r="445" spans="1:12" ht="18" x14ac:dyDescent="0.5500000000000000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22"/>
    </row>
    <row r="446" spans="1:12" ht="18" x14ac:dyDescent="0.5500000000000000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22"/>
    </row>
    <row r="447" spans="1:12" ht="18" x14ac:dyDescent="0.5500000000000000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22"/>
    </row>
    <row r="448" spans="1:12" ht="18" x14ac:dyDescent="0.5500000000000000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22"/>
    </row>
    <row r="449" spans="1:12" ht="18" x14ac:dyDescent="0.5500000000000000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22"/>
    </row>
    <row r="450" spans="1:12" ht="18" x14ac:dyDescent="0.5500000000000000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22"/>
    </row>
    <row r="451" spans="1:12" ht="18" x14ac:dyDescent="0.5500000000000000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22"/>
    </row>
    <row r="452" spans="1:12" ht="18" x14ac:dyDescent="0.5500000000000000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22"/>
    </row>
    <row r="453" spans="1:12" ht="18" x14ac:dyDescent="0.5500000000000000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22"/>
    </row>
    <row r="454" spans="1:12" ht="18" x14ac:dyDescent="0.5500000000000000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22"/>
    </row>
    <row r="455" spans="1:12" ht="18" x14ac:dyDescent="0.5500000000000000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22"/>
    </row>
    <row r="456" spans="1:12" ht="18" x14ac:dyDescent="0.5500000000000000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22"/>
    </row>
    <row r="457" spans="1:12" ht="18" x14ac:dyDescent="0.5500000000000000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22"/>
    </row>
    <row r="458" spans="1:12" ht="18" x14ac:dyDescent="0.5500000000000000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22"/>
    </row>
    <row r="459" spans="1:12" ht="18" x14ac:dyDescent="0.5500000000000000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22"/>
    </row>
    <row r="460" spans="1:12" ht="18" x14ac:dyDescent="0.5500000000000000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22"/>
    </row>
    <row r="461" spans="1:12" ht="18" x14ac:dyDescent="0.5500000000000000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22"/>
    </row>
    <row r="462" spans="1:12" ht="18" x14ac:dyDescent="0.5500000000000000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22"/>
    </row>
    <row r="463" spans="1:12" ht="18" x14ac:dyDescent="0.5500000000000000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22"/>
    </row>
    <row r="464" spans="1:12" ht="18" x14ac:dyDescent="0.5500000000000000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22"/>
    </row>
    <row r="465" spans="1:12" ht="18" x14ac:dyDescent="0.5500000000000000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22"/>
    </row>
    <row r="466" spans="1:12" ht="18" x14ac:dyDescent="0.5500000000000000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22"/>
    </row>
    <row r="467" spans="1:12" ht="18" x14ac:dyDescent="0.5500000000000000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22"/>
    </row>
    <row r="468" spans="1:12" ht="18" x14ac:dyDescent="0.5500000000000000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22"/>
    </row>
    <row r="469" spans="1:12" ht="18" x14ac:dyDescent="0.5500000000000000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22"/>
    </row>
    <row r="470" spans="1:12" ht="18" x14ac:dyDescent="0.5500000000000000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22"/>
    </row>
    <row r="471" spans="1:12" ht="18" x14ac:dyDescent="0.5500000000000000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22"/>
    </row>
    <row r="472" spans="1:12" ht="18" x14ac:dyDescent="0.5500000000000000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22"/>
    </row>
    <row r="473" spans="1:12" ht="18" x14ac:dyDescent="0.5500000000000000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22"/>
    </row>
    <row r="474" spans="1:12" ht="18" x14ac:dyDescent="0.5500000000000000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22"/>
    </row>
    <row r="475" spans="1:12" ht="18" x14ac:dyDescent="0.5500000000000000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22"/>
    </row>
    <row r="476" spans="1:12" ht="18" x14ac:dyDescent="0.5500000000000000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22"/>
    </row>
    <row r="477" spans="1:12" ht="18" x14ac:dyDescent="0.5500000000000000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22"/>
    </row>
    <row r="478" spans="1:12" ht="18" x14ac:dyDescent="0.5500000000000000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22"/>
    </row>
    <row r="479" spans="1:12" ht="18" x14ac:dyDescent="0.5500000000000000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22"/>
    </row>
    <row r="480" spans="1:12" ht="18" x14ac:dyDescent="0.5500000000000000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22"/>
    </row>
    <row r="481" spans="1:12" ht="18" x14ac:dyDescent="0.5500000000000000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22"/>
    </row>
    <row r="482" spans="1:12" ht="18" x14ac:dyDescent="0.5500000000000000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22"/>
    </row>
    <row r="483" spans="1:12" ht="18" x14ac:dyDescent="0.5500000000000000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22"/>
    </row>
    <row r="484" spans="1:12" ht="18" x14ac:dyDescent="0.5500000000000000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22"/>
    </row>
    <row r="485" spans="1:12" ht="18" x14ac:dyDescent="0.5500000000000000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22"/>
    </row>
    <row r="486" spans="1:12" ht="18" x14ac:dyDescent="0.5500000000000000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22"/>
    </row>
    <row r="487" spans="1:12" ht="18" x14ac:dyDescent="0.5500000000000000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22"/>
    </row>
    <row r="488" spans="1:12" ht="18" x14ac:dyDescent="0.5500000000000000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22"/>
    </row>
    <row r="489" spans="1:12" ht="18" x14ac:dyDescent="0.5500000000000000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22"/>
    </row>
    <row r="490" spans="1:12" ht="18" x14ac:dyDescent="0.5500000000000000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22"/>
    </row>
    <row r="491" spans="1:12" ht="18" x14ac:dyDescent="0.5500000000000000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22"/>
    </row>
    <row r="492" spans="1:12" ht="18" x14ac:dyDescent="0.5500000000000000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22"/>
    </row>
    <row r="493" spans="1:12" ht="18" x14ac:dyDescent="0.5500000000000000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22"/>
    </row>
    <row r="494" spans="1:12" ht="18" x14ac:dyDescent="0.5500000000000000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22"/>
    </row>
    <row r="495" spans="1:12" ht="18" x14ac:dyDescent="0.5500000000000000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22"/>
    </row>
    <row r="496" spans="1:12" ht="18" x14ac:dyDescent="0.5500000000000000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22"/>
    </row>
    <row r="497" spans="1:12" ht="18" x14ac:dyDescent="0.5500000000000000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22"/>
    </row>
    <row r="498" spans="1:12" ht="18" x14ac:dyDescent="0.5500000000000000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22"/>
    </row>
    <row r="499" spans="1:12" ht="18" x14ac:dyDescent="0.5500000000000000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22"/>
    </row>
    <row r="500" spans="1:12" ht="18" x14ac:dyDescent="0.5500000000000000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22"/>
    </row>
    <row r="501" spans="1:12" ht="18" x14ac:dyDescent="0.5500000000000000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22"/>
    </row>
    <row r="502" spans="1:12" ht="18" x14ac:dyDescent="0.5500000000000000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22"/>
    </row>
    <row r="503" spans="1:12" ht="18" x14ac:dyDescent="0.5500000000000000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22"/>
    </row>
    <row r="504" spans="1:12" ht="18" x14ac:dyDescent="0.550000000000000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22"/>
    </row>
    <row r="505" spans="1:12" ht="18" x14ac:dyDescent="0.5500000000000000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22"/>
    </row>
    <row r="506" spans="1:12" ht="18" x14ac:dyDescent="0.5500000000000000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22"/>
    </row>
    <row r="507" spans="1:12" ht="18" x14ac:dyDescent="0.5500000000000000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22"/>
    </row>
    <row r="508" spans="1:12" ht="18" x14ac:dyDescent="0.5500000000000000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22"/>
    </row>
    <row r="509" spans="1:12" ht="18" x14ac:dyDescent="0.5500000000000000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22"/>
    </row>
    <row r="510" spans="1:12" ht="18" x14ac:dyDescent="0.5500000000000000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22"/>
    </row>
    <row r="511" spans="1:12" ht="18" x14ac:dyDescent="0.5500000000000000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22"/>
    </row>
    <row r="512" spans="1:12" ht="18" x14ac:dyDescent="0.5500000000000000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22"/>
    </row>
    <row r="513" spans="1:12" ht="18" x14ac:dyDescent="0.5500000000000000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22"/>
    </row>
    <row r="514" spans="1:12" ht="18" x14ac:dyDescent="0.5500000000000000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22"/>
    </row>
    <row r="515" spans="1:12" ht="18" x14ac:dyDescent="0.5500000000000000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22"/>
    </row>
    <row r="516" spans="1:12" ht="18" x14ac:dyDescent="0.5500000000000000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22"/>
    </row>
    <row r="517" spans="1:12" ht="18" x14ac:dyDescent="0.5500000000000000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22"/>
    </row>
    <row r="518" spans="1:12" ht="18" x14ac:dyDescent="0.5500000000000000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22"/>
    </row>
    <row r="519" spans="1:12" ht="18" x14ac:dyDescent="0.5500000000000000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22"/>
    </row>
    <row r="520" spans="1:12" ht="18" x14ac:dyDescent="0.5500000000000000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22"/>
    </row>
    <row r="521" spans="1:12" ht="18" x14ac:dyDescent="0.5500000000000000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22"/>
    </row>
    <row r="522" spans="1:12" ht="18" x14ac:dyDescent="0.5500000000000000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22"/>
    </row>
    <row r="523" spans="1:12" ht="18" x14ac:dyDescent="0.5500000000000000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22"/>
    </row>
    <row r="524" spans="1:12" ht="18" x14ac:dyDescent="0.5500000000000000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22"/>
    </row>
    <row r="525" spans="1:12" ht="18" x14ac:dyDescent="0.5500000000000000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22"/>
    </row>
    <row r="526" spans="1:12" ht="18" x14ac:dyDescent="0.5500000000000000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22"/>
    </row>
    <row r="527" spans="1:12" ht="18" x14ac:dyDescent="0.5500000000000000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22"/>
    </row>
    <row r="528" spans="1:12" ht="18" x14ac:dyDescent="0.5500000000000000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22"/>
    </row>
    <row r="529" spans="1:12" ht="18" x14ac:dyDescent="0.5500000000000000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22"/>
    </row>
    <row r="530" spans="1:12" ht="18" x14ac:dyDescent="0.5500000000000000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22"/>
    </row>
    <row r="531" spans="1:12" ht="18" x14ac:dyDescent="0.5500000000000000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22"/>
    </row>
    <row r="532" spans="1:12" ht="18" x14ac:dyDescent="0.5500000000000000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22"/>
    </row>
    <row r="533" spans="1:12" ht="18" x14ac:dyDescent="0.5500000000000000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22"/>
    </row>
    <row r="534" spans="1:12" ht="18" x14ac:dyDescent="0.5500000000000000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22"/>
    </row>
    <row r="535" spans="1:12" ht="18" x14ac:dyDescent="0.5500000000000000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22"/>
    </row>
    <row r="536" spans="1:12" ht="18" x14ac:dyDescent="0.5500000000000000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22"/>
    </row>
    <row r="537" spans="1:12" ht="18" x14ac:dyDescent="0.5500000000000000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22"/>
    </row>
    <row r="538" spans="1:12" ht="18" x14ac:dyDescent="0.5500000000000000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22"/>
    </row>
    <row r="539" spans="1:12" ht="18" x14ac:dyDescent="0.5500000000000000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22"/>
    </row>
    <row r="540" spans="1:12" ht="18" x14ac:dyDescent="0.5500000000000000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22"/>
    </row>
    <row r="541" spans="1:12" ht="18" x14ac:dyDescent="0.5500000000000000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22"/>
    </row>
    <row r="542" spans="1:12" ht="18" x14ac:dyDescent="0.5500000000000000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22"/>
    </row>
    <row r="543" spans="1:12" ht="18" x14ac:dyDescent="0.5500000000000000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22"/>
    </row>
    <row r="544" spans="1:12" ht="18" x14ac:dyDescent="0.5500000000000000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22"/>
    </row>
    <row r="545" spans="1:12" ht="18" x14ac:dyDescent="0.5500000000000000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22"/>
    </row>
    <row r="546" spans="1:12" ht="18" x14ac:dyDescent="0.5500000000000000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22"/>
    </row>
    <row r="547" spans="1:12" ht="18" x14ac:dyDescent="0.5500000000000000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22"/>
    </row>
    <row r="548" spans="1:12" ht="18" x14ac:dyDescent="0.5500000000000000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22"/>
    </row>
    <row r="549" spans="1:12" ht="18" x14ac:dyDescent="0.5500000000000000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22"/>
    </row>
    <row r="550" spans="1:12" ht="18" x14ac:dyDescent="0.5500000000000000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22"/>
    </row>
    <row r="551" spans="1:12" ht="18" x14ac:dyDescent="0.5500000000000000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22"/>
    </row>
    <row r="552" spans="1:12" ht="18" x14ac:dyDescent="0.5500000000000000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22"/>
    </row>
    <row r="553" spans="1:12" ht="18" x14ac:dyDescent="0.5500000000000000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22"/>
    </row>
    <row r="554" spans="1:12" ht="18" x14ac:dyDescent="0.5500000000000000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22"/>
    </row>
    <row r="555" spans="1:12" ht="18" x14ac:dyDescent="0.5500000000000000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22"/>
    </row>
    <row r="556" spans="1:12" ht="18" x14ac:dyDescent="0.5500000000000000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22"/>
    </row>
    <row r="557" spans="1:12" ht="18" x14ac:dyDescent="0.5500000000000000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22"/>
    </row>
    <row r="558" spans="1:12" ht="18" x14ac:dyDescent="0.5500000000000000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22"/>
    </row>
    <row r="559" spans="1:12" ht="18" x14ac:dyDescent="0.5500000000000000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22"/>
    </row>
    <row r="560" spans="1:12" ht="18" x14ac:dyDescent="0.5500000000000000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22"/>
    </row>
    <row r="561" spans="1:12" ht="18" x14ac:dyDescent="0.5500000000000000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22"/>
    </row>
    <row r="562" spans="1:12" ht="18" x14ac:dyDescent="0.5500000000000000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22"/>
    </row>
    <row r="563" spans="1:12" ht="18" x14ac:dyDescent="0.5500000000000000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22"/>
    </row>
    <row r="564" spans="1:12" ht="18" x14ac:dyDescent="0.5500000000000000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22"/>
    </row>
    <row r="565" spans="1:12" ht="18" x14ac:dyDescent="0.5500000000000000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22"/>
    </row>
    <row r="566" spans="1:12" ht="18" x14ac:dyDescent="0.5500000000000000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22"/>
    </row>
    <row r="567" spans="1:12" ht="18" x14ac:dyDescent="0.5500000000000000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22"/>
    </row>
    <row r="568" spans="1:12" ht="18" x14ac:dyDescent="0.5500000000000000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22"/>
    </row>
    <row r="569" spans="1:12" ht="18" x14ac:dyDescent="0.5500000000000000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22"/>
    </row>
    <row r="570" spans="1:12" ht="18" x14ac:dyDescent="0.5500000000000000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22"/>
    </row>
    <row r="571" spans="1:12" ht="18" x14ac:dyDescent="0.5500000000000000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22"/>
    </row>
    <row r="572" spans="1:12" ht="18" x14ac:dyDescent="0.5500000000000000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22"/>
    </row>
    <row r="573" spans="1:12" ht="18" x14ac:dyDescent="0.5500000000000000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22"/>
    </row>
    <row r="574" spans="1:12" ht="18" x14ac:dyDescent="0.5500000000000000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22"/>
    </row>
    <row r="575" spans="1:12" ht="18" x14ac:dyDescent="0.5500000000000000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22"/>
    </row>
    <row r="576" spans="1:12" ht="18" x14ac:dyDescent="0.5500000000000000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22"/>
    </row>
    <row r="577" spans="1:12" ht="18" x14ac:dyDescent="0.5500000000000000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22"/>
    </row>
    <row r="578" spans="1:12" ht="18" x14ac:dyDescent="0.5500000000000000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22"/>
    </row>
    <row r="579" spans="1:12" ht="18" x14ac:dyDescent="0.5500000000000000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22"/>
    </row>
    <row r="580" spans="1:12" ht="18" x14ac:dyDescent="0.5500000000000000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22"/>
    </row>
    <row r="581" spans="1:12" ht="18" x14ac:dyDescent="0.5500000000000000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22"/>
    </row>
    <row r="582" spans="1:12" ht="18" x14ac:dyDescent="0.5500000000000000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22"/>
    </row>
    <row r="583" spans="1:12" ht="18" x14ac:dyDescent="0.5500000000000000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22"/>
    </row>
    <row r="584" spans="1:12" ht="18" x14ac:dyDescent="0.5500000000000000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22"/>
    </row>
    <row r="585" spans="1:12" ht="18" x14ac:dyDescent="0.5500000000000000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22"/>
    </row>
    <row r="586" spans="1:12" ht="18" x14ac:dyDescent="0.5500000000000000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22"/>
    </row>
    <row r="587" spans="1:12" ht="18" x14ac:dyDescent="0.5500000000000000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22"/>
    </row>
    <row r="588" spans="1:12" ht="18" x14ac:dyDescent="0.5500000000000000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22"/>
    </row>
    <row r="589" spans="1:12" ht="18" x14ac:dyDescent="0.5500000000000000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22"/>
    </row>
    <row r="590" spans="1:12" ht="18" x14ac:dyDescent="0.5500000000000000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22"/>
    </row>
    <row r="591" spans="1:12" ht="18" x14ac:dyDescent="0.5500000000000000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22"/>
    </row>
    <row r="592" spans="1:12" ht="18" x14ac:dyDescent="0.5500000000000000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22"/>
    </row>
    <row r="593" spans="1:12" ht="18" x14ac:dyDescent="0.5500000000000000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22"/>
    </row>
    <row r="594" spans="1:12" ht="18" x14ac:dyDescent="0.5500000000000000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22"/>
    </row>
    <row r="595" spans="1:12" ht="18" x14ac:dyDescent="0.5500000000000000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22"/>
    </row>
    <row r="596" spans="1:12" ht="18" x14ac:dyDescent="0.5500000000000000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22"/>
    </row>
    <row r="597" spans="1:12" ht="18" x14ac:dyDescent="0.5500000000000000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22"/>
    </row>
    <row r="598" spans="1:12" ht="18" x14ac:dyDescent="0.5500000000000000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22"/>
    </row>
    <row r="599" spans="1:12" ht="18" x14ac:dyDescent="0.5500000000000000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22"/>
    </row>
    <row r="600" spans="1:12" ht="18" x14ac:dyDescent="0.5500000000000000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22"/>
    </row>
    <row r="601" spans="1:12" ht="18" x14ac:dyDescent="0.5500000000000000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22"/>
    </row>
    <row r="602" spans="1:12" ht="18" x14ac:dyDescent="0.5500000000000000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22"/>
    </row>
    <row r="603" spans="1:12" ht="18" x14ac:dyDescent="0.5500000000000000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22"/>
    </row>
    <row r="604" spans="1:12" ht="18" x14ac:dyDescent="0.550000000000000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22"/>
    </row>
    <row r="605" spans="1:12" ht="18" x14ac:dyDescent="0.5500000000000000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22"/>
    </row>
    <row r="606" spans="1:12" ht="18" x14ac:dyDescent="0.5500000000000000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22"/>
    </row>
    <row r="607" spans="1:12" ht="18" x14ac:dyDescent="0.5500000000000000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22"/>
    </row>
    <row r="608" spans="1:12" ht="18" x14ac:dyDescent="0.5500000000000000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22"/>
    </row>
    <row r="609" spans="1:12" ht="18" x14ac:dyDescent="0.5500000000000000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22"/>
    </row>
    <row r="610" spans="1:12" ht="18" x14ac:dyDescent="0.5500000000000000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22"/>
    </row>
    <row r="611" spans="1:12" ht="18" x14ac:dyDescent="0.5500000000000000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22"/>
    </row>
    <row r="612" spans="1:12" ht="18" x14ac:dyDescent="0.5500000000000000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22"/>
    </row>
    <row r="613" spans="1:12" ht="18" x14ac:dyDescent="0.5500000000000000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22"/>
    </row>
    <row r="614" spans="1:12" ht="18" x14ac:dyDescent="0.5500000000000000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22"/>
    </row>
    <row r="615" spans="1:12" ht="18" x14ac:dyDescent="0.5500000000000000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22"/>
    </row>
    <row r="616" spans="1:12" ht="18" x14ac:dyDescent="0.5500000000000000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22"/>
    </row>
    <row r="617" spans="1:12" ht="18" x14ac:dyDescent="0.5500000000000000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22"/>
    </row>
    <row r="618" spans="1:12" ht="18" x14ac:dyDescent="0.5500000000000000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22"/>
    </row>
    <row r="619" spans="1:12" ht="18" x14ac:dyDescent="0.5500000000000000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22"/>
    </row>
    <row r="620" spans="1:12" ht="18" x14ac:dyDescent="0.5500000000000000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22"/>
    </row>
    <row r="621" spans="1:12" ht="18" x14ac:dyDescent="0.5500000000000000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22"/>
    </row>
    <row r="622" spans="1:12" ht="18" x14ac:dyDescent="0.5500000000000000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22"/>
    </row>
    <row r="623" spans="1:12" ht="18" x14ac:dyDescent="0.5500000000000000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22"/>
    </row>
    <row r="624" spans="1:12" ht="18" x14ac:dyDescent="0.5500000000000000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22"/>
    </row>
    <row r="625" spans="1:12" ht="18" x14ac:dyDescent="0.5500000000000000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22"/>
    </row>
    <row r="626" spans="1:12" ht="18" x14ac:dyDescent="0.5500000000000000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22"/>
    </row>
    <row r="627" spans="1:12" ht="18" x14ac:dyDescent="0.5500000000000000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22"/>
    </row>
    <row r="628" spans="1:12" ht="18" x14ac:dyDescent="0.5500000000000000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22"/>
    </row>
    <row r="629" spans="1:12" ht="18" x14ac:dyDescent="0.5500000000000000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22"/>
    </row>
    <row r="630" spans="1:12" ht="18" x14ac:dyDescent="0.5500000000000000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22"/>
    </row>
    <row r="631" spans="1:12" ht="18" x14ac:dyDescent="0.5500000000000000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22"/>
    </row>
    <row r="632" spans="1:12" ht="18" x14ac:dyDescent="0.5500000000000000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22"/>
    </row>
    <row r="633" spans="1:12" ht="18" x14ac:dyDescent="0.5500000000000000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22"/>
    </row>
    <row r="634" spans="1:12" ht="18" x14ac:dyDescent="0.5500000000000000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22"/>
    </row>
    <row r="635" spans="1:12" ht="18" x14ac:dyDescent="0.5500000000000000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22"/>
    </row>
    <row r="636" spans="1:12" ht="18" x14ac:dyDescent="0.5500000000000000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22"/>
    </row>
    <row r="637" spans="1:12" ht="18" x14ac:dyDescent="0.5500000000000000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22"/>
    </row>
    <row r="638" spans="1:12" ht="18" x14ac:dyDescent="0.5500000000000000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22"/>
    </row>
    <row r="639" spans="1:12" ht="18" x14ac:dyDescent="0.5500000000000000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22"/>
    </row>
    <row r="640" spans="1:12" ht="18" x14ac:dyDescent="0.5500000000000000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22"/>
    </row>
    <row r="641" spans="1:12" ht="18" x14ac:dyDescent="0.5500000000000000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22"/>
    </row>
    <row r="642" spans="1:12" ht="18" x14ac:dyDescent="0.5500000000000000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22"/>
    </row>
    <row r="643" spans="1:12" ht="18" x14ac:dyDescent="0.5500000000000000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22"/>
    </row>
    <row r="644" spans="1:12" ht="18" x14ac:dyDescent="0.5500000000000000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22"/>
    </row>
    <row r="645" spans="1:12" ht="18" x14ac:dyDescent="0.5500000000000000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22"/>
    </row>
    <row r="646" spans="1:12" ht="18" x14ac:dyDescent="0.5500000000000000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22"/>
    </row>
    <row r="647" spans="1:12" ht="18" x14ac:dyDescent="0.5500000000000000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22"/>
    </row>
    <row r="648" spans="1:12" ht="18" x14ac:dyDescent="0.5500000000000000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22"/>
    </row>
    <row r="649" spans="1:12" ht="18" x14ac:dyDescent="0.5500000000000000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22"/>
    </row>
    <row r="650" spans="1:12" ht="18" x14ac:dyDescent="0.5500000000000000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22"/>
    </row>
    <row r="651" spans="1:12" ht="18" x14ac:dyDescent="0.5500000000000000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22"/>
    </row>
    <row r="652" spans="1:12" ht="18" x14ac:dyDescent="0.5500000000000000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22"/>
    </row>
    <row r="653" spans="1:12" ht="18" x14ac:dyDescent="0.5500000000000000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22"/>
    </row>
    <row r="654" spans="1:12" ht="18" x14ac:dyDescent="0.5500000000000000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22"/>
    </row>
    <row r="655" spans="1:12" ht="18" x14ac:dyDescent="0.5500000000000000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22"/>
    </row>
    <row r="656" spans="1:12" ht="18" x14ac:dyDescent="0.5500000000000000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22"/>
    </row>
    <row r="657" spans="1:12" ht="18" x14ac:dyDescent="0.5500000000000000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22"/>
    </row>
    <row r="658" spans="1:12" ht="18" x14ac:dyDescent="0.5500000000000000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22"/>
    </row>
    <row r="659" spans="1:12" ht="18" x14ac:dyDescent="0.5500000000000000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22"/>
    </row>
    <row r="660" spans="1:12" ht="18" x14ac:dyDescent="0.5500000000000000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22"/>
    </row>
    <row r="661" spans="1:12" ht="18" x14ac:dyDescent="0.5500000000000000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22"/>
    </row>
    <row r="662" spans="1:12" ht="18" x14ac:dyDescent="0.5500000000000000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22"/>
    </row>
    <row r="663" spans="1:12" ht="18" x14ac:dyDescent="0.5500000000000000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22"/>
    </row>
    <row r="664" spans="1:12" ht="18" x14ac:dyDescent="0.5500000000000000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22"/>
    </row>
    <row r="665" spans="1:12" ht="18" x14ac:dyDescent="0.5500000000000000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22"/>
    </row>
    <row r="666" spans="1:12" ht="18" x14ac:dyDescent="0.5500000000000000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22"/>
    </row>
    <row r="667" spans="1:12" ht="18" x14ac:dyDescent="0.5500000000000000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22"/>
    </row>
    <row r="668" spans="1:12" ht="18" x14ac:dyDescent="0.5500000000000000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22"/>
    </row>
    <row r="669" spans="1:12" ht="18" x14ac:dyDescent="0.5500000000000000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22"/>
    </row>
    <row r="670" spans="1:12" ht="18" x14ac:dyDescent="0.5500000000000000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22"/>
    </row>
    <row r="671" spans="1:12" ht="18" x14ac:dyDescent="0.5500000000000000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22"/>
    </row>
    <row r="672" spans="1:12" ht="18" x14ac:dyDescent="0.5500000000000000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22"/>
    </row>
    <row r="673" spans="1:12" ht="18" x14ac:dyDescent="0.5500000000000000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22"/>
    </row>
    <row r="674" spans="1:12" ht="18" x14ac:dyDescent="0.5500000000000000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22"/>
    </row>
    <row r="675" spans="1:12" ht="18" x14ac:dyDescent="0.5500000000000000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22"/>
    </row>
    <row r="676" spans="1:12" ht="18" x14ac:dyDescent="0.5500000000000000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22"/>
    </row>
    <row r="677" spans="1:12" ht="18" x14ac:dyDescent="0.5500000000000000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22"/>
    </row>
    <row r="678" spans="1:12" ht="18" x14ac:dyDescent="0.5500000000000000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22"/>
    </row>
    <row r="679" spans="1:12" ht="18" x14ac:dyDescent="0.5500000000000000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22"/>
    </row>
    <row r="680" spans="1:12" ht="18" x14ac:dyDescent="0.5500000000000000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22"/>
    </row>
    <row r="681" spans="1:12" ht="18" x14ac:dyDescent="0.5500000000000000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22"/>
    </row>
    <row r="682" spans="1:12" ht="18" x14ac:dyDescent="0.5500000000000000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22"/>
    </row>
    <row r="683" spans="1:12" ht="18" x14ac:dyDescent="0.5500000000000000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22"/>
    </row>
    <row r="684" spans="1:12" ht="18" x14ac:dyDescent="0.5500000000000000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22"/>
    </row>
    <row r="685" spans="1:12" ht="18" x14ac:dyDescent="0.5500000000000000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22"/>
    </row>
    <row r="686" spans="1:12" ht="18" x14ac:dyDescent="0.5500000000000000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22"/>
    </row>
    <row r="687" spans="1:12" ht="18" x14ac:dyDescent="0.5500000000000000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22"/>
    </row>
    <row r="688" spans="1:12" ht="18" x14ac:dyDescent="0.5500000000000000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22"/>
    </row>
    <row r="689" spans="1:12" ht="18" x14ac:dyDescent="0.5500000000000000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22"/>
    </row>
    <row r="690" spans="1:12" ht="18" x14ac:dyDescent="0.5500000000000000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22"/>
    </row>
    <row r="691" spans="1:12" ht="18" x14ac:dyDescent="0.5500000000000000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22"/>
    </row>
    <row r="692" spans="1:12" ht="18" x14ac:dyDescent="0.5500000000000000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22"/>
    </row>
    <row r="693" spans="1:12" ht="18" x14ac:dyDescent="0.5500000000000000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22"/>
    </row>
    <row r="694" spans="1:12" ht="18" x14ac:dyDescent="0.5500000000000000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22"/>
    </row>
    <row r="695" spans="1:12" ht="18" x14ac:dyDescent="0.5500000000000000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22"/>
    </row>
    <row r="696" spans="1:12" ht="18" x14ac:dyDescent="0.5500000000000000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22"/>
    </row>
    <row r="697" spans="1:12" ht="18" x14ac:dyDescent="0.5500000000000000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22"/>
    </row>
    <row r="698" spans="1:12" ht="18" x14ac:dyDescent="0.5500000000000000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22"/>
    </row>
    <row r="699" spans="1:12" ht="18" x14ac:dyDescent="0.5500000000000000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22"/>
    </row>
    <row r="700" spans="1:12" ht="18" x14ac:dyDescent="0.5500000000000000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22"/>
    </row>
    <row r="701" spans="1:12" ht="18" x14ac:dyDescent="0.5500000000000000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22"/>
    </row>
    <row r="702" spans="1:12" ht="18" x14ac:dyDescent="0.5500000000000000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22"/>
    </row>
    <row r="703" spans="1:12" ht="18" x14ac:dyDescent="0.5500000000000000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22"/>
    </row>
    <row r="704" spans="1:12" ht="18" x14ac:dyDescent="0.550000000000000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22"/>
    </row>
    <row r="705" spans="1:12" ht="18" x14ac:dyDescent="0.5500000000000000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22"/>
    </row>
    <row r="706" spans="1:12" ht="18" x14ac:dyDescent="0.5500000000000000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22"/>
    </row>
    <row r="707" spans="1:12" ht="18" x14ac:dyDescent="0.5500000000000000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22"/>
    </row>
    <row r="708" spans="1:12" ht="18" x14ac:dyDescent="0.5500000000000000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22"/>
    </row>
    <row r="709" spans="1:12" ht="18" x14ac:dyDescent="0.5500000000000000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22"/>
    </row>
    <row r="710" spans="1:12" ht="18" x14ac:dyDescent="0.5500000000000000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22"/>
    </row>
    <row r="711" spans="1:12" ht="18" x14ac:dyDescent="0.5500000000000000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22"/>
    </row>
    <row r="712" spans="1:12" ht="18" x14ac:dyDescent="0.5500000000000000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22"/>
    </row>
    <row r="713" spans="1:12" ht="18" x14ac:dyDescent="0.5500000000000000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22"/>
    </row>
    <row r="714" spans="1:12" ht="18" x14ac:dyDescent="0.5500000000000000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22"/>
    </row>
    <row r="715" spans="1:12" ht="18" x14ac:dyDescent="0.5500000000000000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22"/>
    </row>
    <row r="716" spans="1:12" ht="18" x14ac:dyDescent="0.5500000000000000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22"/>
    </row>
    <row r="717" spans="1:12" ht="18" x14ac:dyDescent="0.5500000000000000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22"/>
    </row>
    <row r="718" spans="1:12" ht="18" x14ac:dyDescent="0.5500000000000000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22"/>
    </row>
    <row r="719" spans="1:12" ht="18" x14ac:dyDescent="0.5500000000000000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22"/>
    </row>
    <row r="720" spans="1:12" ht="18" x14ac:dyDescent="0.5500000000000000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22"/>
    </row>
    <row r="721" spans="1:12" ht="18" x14ac:dyDescent="0.5500000000000000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22"/>
    </row>
    <row r="722" spans="1:12" ht="18" x14ac:dyDescent="0.5500000000000000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22"/>
    </row>
    <row r="723" spans="1:12" ht="18" x14ac:dyDescent="0.5500000000000000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22"/>
    </row>
    <row r="724" spans="1:12" ht="18" x14ac:dyDescent="0.5500000000000000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22"/>
    </row>
    <row r="725" spans="1:12" ht="18" x14ac:dyDescent="0.5500000000000000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22"/>
    </row>
    <row r="726" spans="1:12" ht="18" x14ac:dyDescent="0.5500000000000000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22"/>
    </row>
    <row r="727" spans="1:12" ht="18" x14ac:dyDescent="0.5500000000000000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22"/>
    </row>
    <row r="728" spans="1:12" ht="18" x14ac:dyDescent="0.5500000000000000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22"/>
    </row>
    <row r="729" spans="1:12" ht="18" x14ac:dyDescent="0.5500000000000000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22"/>
    </row>
    <row r="730" spans="1:12" ht="18" x14ac:dyDescent="0.5500000000000000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22"/>
    </row>
    <row r="731" spans="1:12" ht="18" x14ac:dyDescent="0.5500000000000000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22"/>
    </row>
    <row r="732" spans="1:12" ht="18" x14ac:dyDescent="0.5500000000000000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22"/>
    </row>
    <row r="733" spans="1:12" ht="18" x14ac:dyDescent="0.5500000000000000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22"/>
    </row>
    <row r="734" spans="1:12" ht="18" x14ac:dyDescent="0.5500000000000000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22"/>
    </row>
    <row r="735" spans="1:12" ht="18" x14ac:dyDescent="0.5500000000000000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22"/>
    </row>
    <row r="736" spans="1:12" ht="18" x14ac:dyDescent="0.5500000000000000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22"/>
    </row>
    <row r="737" spans="1:12" ht="18" x14ac:dyDescent="0.5500000000000000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22"/>
    </row>
    <row r="738" spans="1:12" ht="18" x14ac:dyDescent="0.5500000000000000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22"/>
    </row>
    <row r="739" spans="1:12" ht="18" x14ac:dyDescent="0.5500000000000000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22"/>
    </row>
    <row r="740" spans="1:12" ht="18" x14ac:dyDescent="0.5500000000000000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22"/>
    </row>
    <row r="741" spans="1:12" ht="18" x14ac:dyDescent="0.5500000000000000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22"/>
    </row>
    <row r="742" spans="1:12" ht="18" x14ac:dyDescent="0.5500000000000000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22"/>
    </row>
    <row r="743" spans="1:12" ht="18" x14ac:dyDescent="0.5500000000000000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22"/>
    </row>
    <row r="744" spans="1:12" ht="18" x14ac:dyDescent="0.5500000000000000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22"/>
    </row>
    <row r="745" spans="1:12" ht="18" x14ac:dyDescent="0.5500000000000000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22"/>
    </row>
    <row r="746" spans="1:12" ht="18" x14ac:dyDescent="0.5500000000000000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22"/>
    </row>
    <row r="747" spans="1:12" ht="18" x14ac:dyDescent="0.5500000000000000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22"/>
    </row>
    <row r="748" spans="1:12" ht="18" x14ac:dyDescent="0.5500000000000000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22"/>
    </row>
    <row r="749" spans="1:12" ht="18" x14ac:dyDescent="0.5500000000000000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22"/>
    </row>
    <row r="750" spans="1:12" ht="18" x14ac:dyDescent="0.5500000000000000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22"/>
    </row>
    <row r="751" spans="1:12" ht="18" x14ac:dyDescent="0.5500000000000000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22"/>
    </row>
    <row r="752" spans="1:12" ht="18" x14ac:dyDescent="0.5500000000000000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22"/>
    </row>
    <row r="753" spans="1:12" ht="18" x14ac:dyDescent="0.5500000000000000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22"/>
    </row>
    <row r="754" spans="1:12" ht="18" x14ac:dyDescent="0.5500000000000000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22"/>
    </row>
    <row r="755" spans="1:12" ht="18" x14ac:dyDescent="0.5500000000000000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22"/>
    </row>
    <row r="756" spans="1:12" ht="18" x14ac:dyDescent="0.5500000000000000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22"/>
    </row>
    <row r="757" spans="1:12" ht="18" x14ac:dyDescent="0.5500000000000000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22"/>
    </row>
    <row r="758" spans="1:12" ht="18" x14ac:dyDescent="0.5500000000000000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22"/>
    </row>
    <row r="759" spans="1:12" ht="18" x14ac:dyDescent="0.5500000000000000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22"/>
    </row>
    <row r="760" spans="1:12" ht="18" x14ac:dyDescent="0.5500000000000000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22"/>
    </row>
    <row r="761" spans="1:12" ht="18" x14ac:dyDescent="0.5500000000000000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22"/>
    </row>
    <row r="762" spans="1:12" ht="18" x14ac:dyDescent="0.5500000000000000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22"/>
    </row>
    <row r="763" spans="1:12" ht="18" x14ac:dyDescent="0.5500000000000000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22"/>
    </row>
    <row r="764" spans="1:12" ht="18" x14ac:dyDescent="0.5500000000000000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22"/>
    </row>
    <row r="765" spans="1:12" ht="18" x14ac:dyDescent="0.5500000000000000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22"/>
    </row>
    <row r="766" spans="1:12" ht="18" x14ac:dyDescent="0.5500000000000000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22"/>
    </row>
    <row r="767" spans="1:12" ht="18" x14ac:dyDescent="0.5500000000000000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22"/>
    </row>
    <row r="768" spans="1:12" ht="18" x14ac:dyDescent="0.5500000000000000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22"/>
    </row>
    <row r="769" spans="1:12" ht="18" x14ac:dyDescent="0.5500000000000000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22"/>
    </row>
    <row r="770" spans="1:12" ht="18" x14ac:dyDescent="0.5500000000000000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22"/>
    </row>
    <row r="771" spans="1:12" ht="18" x14ac:dyDescent="0.5500000000000000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22"/>
    </row>
    <row r="772" spans="1:12" ht="18" x14ac:dyDescent="0.5500000000000000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22"/>
    </row>
    <row r="773" spans="1:12" ht="18" x14ac:dyDescent="0.5500000000000000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22"/>
    </row>
    <row r="774" spans="1:12" ht="18" x14ac:dyDescent="0.5500000000000000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22"/>
    </row>
    <row r="775" spans="1:12" ht="18" x14ac:dyDescent="0.5500000000000000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22"/>
    </row>
    <row r="776" spans="1:12" ht="18" x14ac:dyDescent="0.5500000000000000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22"/>
    </row>
    <row r="777" spans="1:12" ht="18" x14ac:dyDescent="0.5500000000000000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22"/>
    </row>
    <row r="778" spans="1:12" ht="18" x14ac:dyDescent="0.5500000000000000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22"/>
    </row>
    <row r="779" spans="1:12" ht="18" x14ac:dyDescent="0.5500000000000000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22"/>
    </row>
    <row r="780" spans="1:12" ht="18" x14ac:dyDescent="0.5500000000000000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22"/>
    </row>
    <row r="781" spans="1:12" ht="18" x14ac:dyDescent="0.5500000000000000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22"/>
    </row>
    <row r="782" spans="1:12" ht="18" x14ac:dyDescent="0.5500000000000000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22"/>
    </row>
    <row r="783" spans="1:12" ht="18" x14ac:dyDescent="0.5500000000000000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22"/>
    </row>
    <row r="784" spans="1:12" ht="18" x14ac:dyDescent="0.5500000000000000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22"/>
    </row>
    <row r="785" spans="1:12" ht="18" x14ac:dyDescent="0.5500000000000000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22"/>
    </row>
    <row r="786" spans="1:12" ht="18" x14ac:dyDescent="0.5500000000000000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22"/>
    </row>
    <row r="787" spans="1:12" ht="18" x14ac:dyDescent="0.5500000000000000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22"/>
    </row>
    <row r="788" spans="1:12" ht="18" x14ac:dyDescent="0.5500000000000000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22"/>
    </row>
    <row r="789" spans="1:12" ht="18" x14ac:dyDescent="0.5500000000000000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22"/>
    </row>
    <row r="790" spans="1:12" ht="18" x14ac:dyDescent="0.5500000000000000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22"/>
    </row>
    <row r="791" spans="1:12" ht="18" x14ac:dyDescent="0.5500000000000000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22"/>
    </row>
    <row r="792" spans="1:12" ht="18" x14ac:dyDescent="0.5500000000000000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22"/>
    </row>
    <row r="793" spans="1:12" ht="18" x14ac:dyDescent="0.5500000000000000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22"/>
    </row>
    <row r="794" spans="1:12" ht="18" x14ac:dyDescent="0.5500000000000000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22"/>
    </row>
    <row r="795" spans="1:12" ht="18" x14ac:dyDescent="0.5500000000000000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22"/>
    </row>
    <row r="796" spans="1:12" ht="18" x14ac:dyDescent="0.5500000000000000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22"/>
    </row>
    <row r="797" spans="1:12" ht="18" x14ac:dyDescent="0.5500000000000000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22"/>
    </row>
    <row r="798" spans="1:12" ht="18" x14ac:dyDescent="0.5500000000000000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22"/>
    </row>
    <row r="799" spans="1:12" ht="18" x14ac:dyDescent="0.5500000000000000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22"/>
    </row>
    <row r="800" spans="1:12" ht="18" x14ac:dyDescent="0.5500000000000000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22"/>
    </row>
    <row r="801" spans="1:12" ht="18" x14ac:dyDescent="0.5500000000000000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22"/>
    </row>
    <row r="802" spans="1:12" ht="18" x14ac:dyDescent="0.5500000000000000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22"/>
    </row>
    <row r="803" spans="1:12" ht="18" x14ac:dyDescent="0.5500000000000000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22"/>
    </row>
    <row r="804" spans="1:12" ht="18" x14ac:dyDescent="0.550000000000000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22"/>
    </row>
    <row r="805" spans="1:12" ht="18" x14ac:dyDescent="0.5500000000000000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22"/>
    </row>
    <row r="806" spans="1:12" ht="18" x14ac:dyDescent="0.5500000000000000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22"/>
    </row>
    <row r="807" spans="1:12" ht="18" x14ac:dyDescent="0.5500000000000000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22"/>
    </row>
    <row r="808" spans="1:12" ht="18" x14ac:dyDescent="0.5500000000000000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22"/>
    </row>
    <row r="809" spans="1:12" ht="18" x14ac:dyDescent="0.5500000000000000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22"/>
    </row>
    <row r="810" spans="1:12" ht="18" x14ac:dyDescent="0.5500000000000000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22"/>
    </row>
    <row r="811" spans="1:12" ht="18" x14ac:dyDescent="0.5500000000000000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22"/>
    </row>
    <row r="812" spans="1:12" ht="18" x14ac:dyDescent="0.5500000000000000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22"/>
    </row>
    <row r="813" spans="1:12" ht="18" x14ac:dyDescent="0.5500000000000000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22"/>
    </row>
    <row r="814" spans="1:12" ht="18" x14ac:dyDescent="0.5500000000000000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22"/>
    </row>
    <row r="815" spans="1:12" ht="18" x14ac:dyDescent="0.5500000000000000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22"/>
    </row>
    <row r="816" spans="1:12" ht="18" x14ac:dyDescent="0.5500000000000000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22"/>
    </row>
    <row r="817" spans="1:12" ht="18" x14ac:dyDescent="0.5500000000000000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22"/>
    </row>
    <row r="818" spans="1:12" ht="18" x14ac:dyDescent="0.5500000000000000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22"/>
    </row>
    <row r="819" spans="1:12" ht="18" x14ac:dyDescent="0.5500000000000000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22"/>
    </row>
    <row r="820" spans="1:12" ht="18" x14ac:dyDescent="0.5500000000000000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22"/>
    </row>
    <row r="821" spans="1:12" ht="18" x14ac:dyDescent="0.5500000000000000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22"/>
    </row>
    <row r="822" spans="1:12" ht="18" x14ac:dyDescent="0.5500000000000000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22"/>
    </row>
    <row r="823" spans="1:12" ht="18" x14ac:dyDescent="0.5500000000000000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22"/>
    </row>
    <row r="824" spans="1:12" ht="18" x14ac:dyDescent="0.5500000000000000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22"/>
    </row>
    <row r="825" spans="1:12" ht="18" x14ac:dyDescent="0.5500000000000000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22"/>
    </row>
    <row r="826" spans="1:12" ht="18" x14ac:dyDescent="0.5500000000000000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22"/>
    </row>
    <row r="827" spans="1:12" ht="18" x14ac:dyDescent="0.5500000000000000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22"/>
    </row>
    <row r="828" spans="1:12" ht="18" x14ac:dyDescent="0.5500000000000000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22"/>
    </row>
    <row r="829" spans="1:12" ht="18" x14ac:dyDescent="0.5500000000000000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22"/>
    </row>
    <row r="830" spans="1:12" ht="18" x14ac:dyDescent="0.5500000000000000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22"/>
    </row>
    <row r="831" spans="1:12" ht="18" x14ac:dyDescent="0.5500000000000000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22"/>
    </row>
    <row r="832" spans="1:12" ht="18" x14ac:dyDescent="0.5500000000000000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22"/>
    </row>
    <row r="833" spans="1:12" ht="18" x14ac:dyDescent="0.5500000000000000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22"/>
    </row>
    <row r="834" spans="1:12" ht="18" x14ac:dyDescent="0.5500000000000000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22"/>
    </row>
    <row r="835" spans="1:12" ht="18" x14ac:dyDescent="0.5500000000000000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22"/>
    </row>
    <row r="836" spans="1:12" ht="18" x14ac:dyDescent="0.5500000000000000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22"/>
    </row>
    <row r="837" spans="1:12" ht="18" x14ac:dyDescent="0.5500000000000000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22"/>
    </row>
    <row r="838" spans="1:12" ht="18" x14ac:dyDescent="0.5500000000000000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22"/>
    </row>
    <row r="839" spans="1:12" ht="18" x14ac:dyDescent="0.5500000000000000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22"/>
    </row>
    <row r="840" spans="1:12" ht="18" x14ac:dyDescent="0.5500000000000000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22"/>
    </row>
    <row r="841" spans="1:12" ht="18" x14ac:dyDescent="0.5500000000000000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22"/>
    </row>
    <row r="842" spans="1:12" ht="18" x14ac:dyDescent="0.5500000000000000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22"/>
    </row>
    <row r="843" spans="1:12" ht="18" x14ac:dyDescent="0.5500000000000000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22"/>
    </row>
    <row r="844" spans="1:12" ht="18" x14ac:dyDescent="0.5500000000000000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22"/>
    </row>
    <row r="845" spans="1:12" ht="18" x14ac:dyDescent="0.5500000000000000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22"/>
    </row>
    <row r="846" spans="1:12" ht="18" x14ac:dyDescent="0.5500000000000000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22"/>
    </row>
    <row r="847" spans="1:12" ht="18" x14ac:dyDescent="0.5500000000000000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22"/>
    </row>
    <row r="848" spans="1:12" ht="18" x14ac:dyDescent="0.5500000000000000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22"/>
    </row>
    <row r="849" spans="1:12" ht="18" x14ac:dyDescent="0.5500000000000000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22"/>
    </row>
    <row r="850" spans="1:12" ht="18" x14ac:dyDescent="0.5500000000000000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22"/>
    </row>
    <row r="851" spans="1:12" ht="18" x14ac:dyDescent="0.5500000000000000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22"/>
    </row>
    <row r="852" spans="1:12" ht="18" x14ac:dyDescent="0.5500000000000000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22"/>
    </row>
    <row r="853" spans="1:12" ht="18" x14ac:dyDescent="0.5500000000000000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22"/>
    </row>
    <row r="854" spans="1:12" ht="18" x14ac:dyDescent="0.5500000000000000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22"/>
    </row>
    <row r="855" spans="1:12" ht="18" x14ac:dyDescent="0.5500000000000000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22"/>
    </row>
    <row r="856" spans="1:12" ht="18" x14ac:dyDescent="0.5500000000000000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22"/>
    </row>
    <row r="857" spans="1:12" ht="18" x14ac:dyDescent="0.5500000000000000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22"/>
    </row>
    <row r="858" spans="1:12" ht="18" x14ac:dyDescent="0.5500000000000000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22"/>
    </row>
    <row r="859" spans="1:12" ht="18" x14ac:dyDescent="0.5500000000000000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22"/>
    </row>
    <row r="860" spans="1:12" ht="18" x14ac:dyDescent="0.5500000000000000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22"/>
    </row>
    <row r="861" spans="1:12" ht="18" x14ac:dyDescent="0.5500000000000000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22"/>
    </row>
    <row r="862" spans="1:12" ht="18" x14ac:dyDescent="0.5500000000000000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22"/>
    </row>
    <row r="863" spans="1:12" ht="18" x14ac:dyDescent="0.5500000000000000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22"/>
    </row>
    <row r="864" spans="1:12" ht="18" x14ac:dyDescent="0.5500000000000000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22"/>
    </row>
    <row r="865" spans="1:12" ht="18" x14ac:dyDescent="0.5500000000000000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22"/>
    </row>
    <row r="866" spans="1:12" ht="18" x14ac:dyDescent="0.5500000000000000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22"/>
    </row>
    <row r="867" spans="1:12" ht="18" x14ac:dyDescent="0.5500000000000000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22"/>
    </row>
    <row r="868" spans="1:12" ht="18" x14ac:dyDescent="0.5500000000000000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22"/>
    </row>
    <row r="869" spans="1:12" ht="18" x14ac:dyDescent="0.5500000000000000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22"/>
    </row>
    <row r="870" spans="1:12" ht="18" x14ac:dyDescent="0.5500000000000000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22"/>
    </row>
    <row r="871" spans="1:12" ht="18" x14ac:dyDescent="0.5500000000000000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22"/>
    </row>
    <row r="872" spans="1:12" ht="18" x14ac:dyDescent="0.5500000000000000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22"/>
    </row>
    <row r="873" spans="1:12" ht="18" x14ac:dyDescent="0.5500000000000000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22"/>
    </row>
    <row r="874" spans="1:12" ht="18" x14ac:dyDescent="0.5500000000000000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22"/>
    </row>
    <row r="875" spans="1:12" ht="18" x14ac:dyDescent="0.5500000000000000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22"/>
    </row>
    <row r="876" spans="1:12" ht="18" x14ac:dyDescent="0.5500000000000000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22"/>
    </row>
    <row r="877" spans="1:12" ht="18" x14ac:dyDescent="0.5500000000000000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22"/>
    </row>
    <row r="878" spans="1:12" ht="18" x14ac:dyDescent="0.5500000000000000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22"/>
    </row>
    <row r="879" spans="1:12" ht="18" x14ac:dyDescent="0.5500000000000000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22"/>
    </row>
    <row r="880" spans="1:12" ht="18" x14ac:dyDescent="0.5500000000000000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22"/>
    </row>
    <row r="881" spans="1:12" ht="18" x14ac:dyDescent="0.5500000000000000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22"/>
    </row>
    <row r="882" spans="1:12" ht="18" x14ac:dyDescent="0.5500000000000000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22"/>
    </row>
    <row r="883" spans="1:12" ht="18" x14ac:dyDescent="0.5500000000000000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22"/>
    </row>
    <row r="884" spans="1:12" ht="18" x14ac:dyDescent="0.5500000000000000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22"/>
    </row>
    <row r="885" spans="1:12" ht="18" x14ac:dyDescent="0.5500000000000000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22"/>
    </row>
    <row r="886" spans="1:12" ht="18" x14ac:dyDescent="0.5500000000000000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22"/>
    </row>
    <row r="887" spans="1:12" ht="18" x14ac:dyDescent="0.5500000000000000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22"/>
    </row>
    <row r="888" spans="1:12" ht="15.75" customHeight="1" x14ac:dyDescent="0.5500000000000000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22"/>
    </row>
    <row r="889" spans="1:12" ht="15.75" customHeight="1" x14ac:dyDescent="0.5500000000000000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22"/>
    </row>
    <row r="890" spans="1:12" ht="15.75" customHeight="1" x14ac:dyDescent="0.5500000000000000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22"/>
    </row>
    <row r="891" spans="1:12" ht="15.75" customHeight="1" x14ac:dyDescent="0.5500000000000000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22"/>
    </row>
    <row r="892" spans="1:12" ht="15.75" customHeight="1" x14ac:dyDescent="0.5500000000000000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22"/>
    </row>
    <row r="893" spans="1:12" ht="15.75" customHeight="1" x14ac:dyDescent="0.5500000000000000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22"/>
    </row>
    <row r="894" spans="1:12" ht="15.75" customHeight="1" x14ac:dyDescent="0.5500000000000000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22"/>
    </row>
    <row r="895" spans="1:12" ht="15.75" customHeight="1" x14ac:dyDescent="0.5500000000000000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22"/>
    </row>
    <row r="896" spans="1:12" ht="15.75" customHeight="1" x14ac:dyDescent="0.5500000000000000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22"/>
    </row>
    <row r="897" spans="1:12" ht="15.75" customHeight="1" x14ac:dyDescent="0.5500000000000000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22"/>
    </row>
    <row r="898" spans="1:12" ht="15.75" customHeight="1" x14ac:dyDescent="0.5500000000000000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22"/>
    </row>
    <row r="899" spans="1:12" ht="15.75" customHeight="1" x14ac:dyDescent="0.5500000000000000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22"/>
    </row>
    <row r="900" spans="1:12" ht="15.75" customHeight="1" x14ac:dyDescent="0.5500000000000000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22"/>
    </row>
    <row r="901" spans="1:12" ht="15.75" customHeight="1" x14ac:dyDescent="0.5500000000000000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22"/>
    </row>
    <row r="902" spans="1:12" ht="15.75" customHeight="1" x14ac:dyDescent="0.5500000000000000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22"/>
    </row>
    <row r="903" spans="1:12" ht="15.75" customHeight="1" x14ac:dyDescent="0.5500000000000000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22"/>
    </row>
    <row r="904" spans="1:12" ht="15.75" customHeight="1" x14ac:dyDescent="0.550000000000000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22"/>
    </row>
    <row r="905" spans="1:12" ht="15.75" customHeight="1" x14ac:dyDescent="0.5500000000000000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22"/>
    </row>
    <row r="906" spans="1:12" ht="15.75" customHeight="1" x14ac:dyDescent="0.5500000000000000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22"/>
    </row>
    <row r="907" spans="1:12" ht="15.75" customHeight="1" x14ac:dyDescent="0.5500000000000000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22"/>
    </row>
    <row r="908" spans="1:12" ht="15.75" customHeight="1" x14ac:dyDescent="0.5500000000000000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22"/>
    </row>
    <row r="909" spans="1:12" ht="15.75" customHeight="1" x14ac:dyDescent="0.5500000000000000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22"/>
    </row>
    <row r="910" spans="1:12" ht="15.75" customHeight="1" x14ac:dyDescent="0.5500000000000000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22"/>
    </row>
    <row r="911" spans="1:12" ht="15.75" customHeight="1" x14ac:dyDescent="0.5500000000000000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22"/>
    </row>
    <row r="912" spans="1:12" ht="15.75" customHeight="1" x14ac:dyDescent="0.5500000000000000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22"/>
    </row>
    <row r="913" spans="1:12" ht="15.75" customHeight="1" x14ac:dyDescent="0.5500000000000000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22"/>
    </row>
    <row r="914" spans="1:12" ht="15.75" customHeight="1" x14ac:dyDescent="0.5500000000000000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22"/>
    </row>
    <row r="915" spans="1:12" ht="15.75" customHeight="1" x14ac:dyDescent="0.5500000000000000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22"/>
    </row>
    <row r="916" spans="1:12" ht="15.75" customHeight="1" x14ac:dyDescent="0.5500000000000000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22"/>
    </row>
    <row r="917" spans="1:12" ht="15.75" customHeight="1" x14ac:dyDescent="0.5500000000000000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22"/>
    </row>
    <row r="918" spans="1:12" ht="15.75" customHeight="1" x14ac:dyDescent="0.5500000000000000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22"/>
    </row>
    <row r="919" spans="1:12" ht="15.75" customHeight="1" x14ac:dyDescent="0.5500000000000000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22"/>
    </row>
    <row r="920" spans="1:12" ht="15.75" customHeight="1" x14ac:dyDescent="0.5500000000000000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22"/>
    </row>
    <row r="921" spans="1:12" ht="15.75" customHeight="1" x14ac:dyDescent="0.5500000000000000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22"/>
    </row>
    <row r="922" spans="1:12" ht="15.75" customHeight="1" x14ac:dyDescent="0.5500000000000000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22"/>
    </row>
    <row r="923" spans="1:12" ht="15.75" customHeight="1" x14ac:dyDescent="0.5500000000000000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22"/>
    </row>
    <row r="924" spans="1:12" ht="15.75" customHeight="1" x14ac:dyDescent="0.5500000000000000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22"/>
    </row>
    <row r="925" spans="1:12" ht="15.75" customHeight="1" x14ac:dyDescent="0.5500000000000000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22"/>
    </row>
    <row r="926" spans="1:12" ht="15.75" customHeight="1" x14ac:dyDescent="0.5500000000000000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22"/>
    </row>
    <row r="927" spans="1:12" ht="15.75" customHeight="1" x14ac:dyDescent="0.5500000000000000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22"/>
    </row>
    <row r="928" spans="1:12" ht="15.75" customHeight="1" x14ac:dyDescent="0.5500000000000000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22"/>
    </row>
    <row r="929" spans="1:12" ht="15.75" customHeight="1" x14ac:dyDescent="0.5500000000000000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22"/>
    </row>
    <row r="930" spans="1:12" ht="15.75" customHeight="1" x14ac:dyDescent="0.5500000000000000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22"/>
    </row>
    <row r="931" spans="1:12" ht="15.75" customHeight="1" x14ac:dyDescent="0.5500000000000000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22"/>
    </row>
    <row r="932" spans="1:12" ht="15.75" customHeight="1" x14ac:dyDescent="0.5500000000000000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22"/>
    </row>
    <row r="933" spans="1:12" ht="15.75" customHeight="1" x14ac:dyDescent="0.5500000000000000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22"/>
    </row>
    <row r="934" spans="1:12" ht="15.75" customHeight="1" x14ac:dyDescent="0.5500000000000000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22"/>
    </row>
    <row r="935" spans="1:12" ht="15.75" customHeight="1" x14ac:dyDescent="0.5500000000000000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22"/>
    </row>
    <row r="936" spans="1:12" ht="15.75" customHeight="1" x14ac:dyDescent="0.5500000000000000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22"/>
    </row>
    <row r="937" spans="1:12" ht="15.75" customHeight="1" x14ac:dyDescent="0.5500000000000000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22"/>
    </row>
    <row r="938" spans="1:12" ht="15.75" customHeight="1" x14ac:dyDescent="0.5500000000000000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22"/>
    </row>
    <row r="939" spans="1:12" ht="15.75" customHeight="1" x14ac:dyDescent="0.5500000000000000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22"/>
    </row>
    <row r="940" spans="1:12" ht="15.75" customHeight="1" x14ac:dyDescent="0.5500000000000000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22"/>
    </row>
    <row r="941" spans="1:12" ht="15.75" customHeight="1" x14ac:dyDescent="0.5500000000000000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22"/>
    </row>
    <row r="942" spans="1:12" ht="15.75" customHeight="1" x14ac:dyDescent="0.5500000000000000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22"/>
    </row>
    <row r="943" spans="1:12" ht="15.75" customHeight="1" x14ac:dyDescent="0.5500000000000000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22"/>
    </row>
    <row r="944" spans="1:12" ht="15.75" customHeight="1" x14ac:dyDescent="0.5500000000000000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22"/>
    </row>
    <row r="945" spans="1:12" ht="15.75" customHeight="1" x14ac:dyDescent="0.5500000000000000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22"/>
    </row>
    <row r="946" spans="1:12" ht="15.75" customHeight="1" x14ac:dyDescent="0.5500000000000000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22"/>
    </row>
    <row r="947" spans="1:12" ht="15.75" customHeight="1" x14ac:dyDescent="0.5500000000000000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22"/>
    </row>
    <row r="948" spans="1:12" ht="15.75" customHeight="1" x14ac:dyDescent="0.5500000000000000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22"/>
    </row>
    <row r="949" spans="1:12" ht="15.75" customHeight="1" x14ac:dyDescent="0.5500000000000000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22"/>
    </row>
    <row r="950" spans="1:12" ht="15.75" customHeight="1" x14ac:dyDescent="0.5500000000000000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22"/>
    </row>
    <row r="951" spans="1:12" ht="15.75" customHeight="1" x14ac:dyDescent="0.5500000000000000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22"/>
    </row>
    <row r="952" spans="1:12" ht="15.75" customHeight="1" x14ac:dyDescent="0.5500000000000000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22"/>
    </row>
    <row r="953" spans="1:12" ht="15.75" customHeight="1" x14ac:dyDescent="0.5500000000000000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22"/>
    </row>
    <row r="954" spans="1:12" ht="15.75" customHeight="1" x14ac:dyDescent="0.5500000000000000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22"/>
    </row>
    <row r="955" spans="1:12" ht="15.75" customHeight="1" x14ac:dyDescent="0.5500000000000000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22"/>
    </row>
    <row r="956" spans="1:12" ht="15.75" customHeight="1" x14ac:dyDescent="0.5500000000000000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22"/>
    </row>
    <row r="957" spans="1:12" ht="15.75" customHeight="1" x14ac:dyDescent="0.5500000000000000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22"/>
    </row>
    <row r="958" spans="1:12" ht="15.75" customHeight="1" x14ac:dyDescent="0.5500000000000000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22"/>
    </row>
    <row r="959" spans="1:12" ht="15.75" customHeight="1" x14ac:dyDescent="0.5500000000000000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22"/>
    </row>
    <row r="960" spans="1:12" ht="15.75" customHeight="1" x14ac:dyDescent="0.5500000000000000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22"/>
    </row>
    <row r="961" spans="1:12" ht="15.75" customHeight="1" x14ac:dyDescent="0.5500000000000000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22"/>
    </row>
    <row r="962" spans="1:12" ht="15.75" customHeight="1" x14ac:dyDescent="0.5500000000000000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22"/>
    </row>
    <row r="963" spans="1:12" ht="15.75" customHeight="1" x14ac:dyDescent="0.5500000000000000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22"/>
    </row>
    <row r="964" spans="1:12" ht="15.75" customHeight="1" x14ac:dyDescent="0.5500000000000000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22"/>
    </row>
    <row r="965" spans="1:12" ht="15.75" customHeight="1" x14ac:dyDescent="0.5500000000000000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22"/>
    </row>
    <row r="966" spans="1:12" ht="15.75" customHeight="1" x14ac:dyDescent="0.5500000000000000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22"/>
    </row>
    <row r="967" spans="1:12" ht="15.75" customHeight="1" x14ac:dyDescent="0.5500000000000000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22"/>
    </row>
    <row r="968" spans="1:12" ht="15.75" customHeight="1" x14ac:dyDescent="0.5500000000000000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22"/>
    </row>
    <row r="969" spans="1:12" ht="15.75" customHeight="1" x14ac:dyDescent="0.5500000000000000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22"/>
    </row>
    <row r="970" spans="1:12" ht="15.75" customHeight="1" x14ac:dyDescent="0.5500000000000000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22"/>
    </row>
    <row r="971" spans="1:12" ht="15.75" customHeight="1" x14ac:dyDescent="0.5500000000000000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22"/>
    </row>
    <row r="972" spans="1:12" ht="15.75" customHeight="1" x14ac:dyDescent="0.5500000000000000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22"/>
    </row>
    <row r="973" spans="1:12" ht="15.75" customHeight="1" x14ac:dyDescent="0.5500000000000000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22"/>
    </row>
    <row r="974" spans="1:12" ht="15.75" customHeight="1" x14ac:dyDescent="0.5500000000000000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22"/>
    </row>
    <row r="975" spans="1:12" ht="15.75" customHeight="1" x14ac:dyDescent="0.5500000000000000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22"/>
    </row>
    <row r="976" spans="1:12" ht="15.75" customHeight="1" x14ac:dyDescent="0.5500000000000000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22"/>
    </row>
    <row r="977" spans="1:12" ht="15.75" customHeight="1" x14ac:dyDescent="0.5500000000000000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22"/>
    </row>
    <row r="978" spans="1:12" ht="15.75" customHeight="1" x14ac:dyDescent="0.5500000000000000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22"/>
    </row>
    <row r="979" spans="1:12" ht="15.75" customHeight="1" x14ac:dyDescent="0.5500000000000000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22"/>
    </row>
    <row r="980" spans="1:12" ht="15.75" customHeight="1" x14ac:dyDescent="0.5500000000000000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22"/>
    </row>
    <row r="981" spans="1:12" ht="15.75" customHeight="1" x14ac:dyDescent="0.5500000000000000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22"/>
    </row>
    <row r="982" spans="1:12" ht="15.75" customHeight="1" x14ac:dyDescent="0.5500000000000000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22"/>
    </row>
    <row r="983" spans="1:12" ht="15.75" customHeight="1" x14ac:dyDescent="0.5500000000000000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22"/>
    </row>
    <row r="984" spans="1:12" ht="15.75" customHeight="1" x14ac:dyDescent="0.5500000000000000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22"/>
    </row>
    <row r="985" spans="1:12" ht="15.75" customHeight="1" x14ac:dyDescent="0.5500000000000000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22"/>
    </row>
    <row r="986" spans="1:12" ht="15.75" customHeight="1" x14ac:dyDescent="0.5500000000000000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22"/>
    </row>
    <row r="987" spans="1:12" ht="15.75" customHeight="1" x14ac:dyDescent="0.5500000000000000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22"/>
    </row>
    <row r="988" spans="1:12" ht="15.75" customHeight="1" x14ac:dyDescent="0.5500000000000000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22"/>
    </row>
    <row r="989" spans="1:12" ht="15.75" customHeight="1" x14ac:dyDescent="0.5500000000000000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22"/>
    </row>
    <row r="990" spans="1:12" ht="15.75" customHeight="1" x14ac:dyDescent="0.5500000000000000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22"/>
    </row>
    <row r="991" spans="1:12" ht="15.75" customHeight="1" x14ac:dyDescent="0.5500000000000000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22"/>
    </row>
    <row r="992" spans="1:12" ht="15.75" customHeight="1" x14ac:dyDescent="0.5500000000000000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22"/>
    </row>
    <row r="993" spans="1:12" ht="15.75" customHeight="1" x14ac:dyDescent="0.5500000000000000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22"/>
    </row>
    <row r="994" spans="1:12" ht="15.75" customHeight="1" x14ac:dyDescent="0.5500000000000000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22"/>
    </row>
    <row r="995" spans="1:12" ht="15.75" customHeight="1" x14ac:dyDescent="0.5500000000000000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22"/>
    </row>
    <row r="996" spans="1:12" ht="15.75" customHeight="1" x14ac:dyDescent="0.5500000000000000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22"/>
    </row>
    <row r="997" spans="1:12" ht="15.75" customHeight="1" x14ac:dyDescent="0.5500000000000000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22"/>
    </row>
    <row r="998" spans="1:12" ht="15.75" customHeight="1" x14ac:dyDescent="0.5500000000000000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22"/>
    </row>
    <row r="999" spans="1:12" ht="15.75" customHeight="1" x14ac:dyDescent="0.5500000000000000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22"/>
    </row>
    <row r="1000" spans="1:12" ht="15.75" customHeight="1" x14ac:dyDescent="0.5500000000000000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22"/>
    </row>
    <row r="1001" spans="1:12" ht="15.75" customHeight="1" x14ac:dyDescent="0.5500000000000000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22"/>
    </row>
    <row r="1002" spans="1:12" ht="15.75" customHeight="1" x14ac:dyDescent="0.55000000000000004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22"/>
    </row>
    <row r="1003" spans="1:12" ht="15.75" customHeight="1" x14ac:dyDescent="0.55000000000000004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22"/>
    </row>
    <row r="1004" spans="1:12" ht="15.75" customHeight="1" x14ac:dyDescent="0.55000000000000004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22"/>
    </row>
    <row r="1005" spans="1:12" ht="15.75" customHeight="1" x14ac:dyDescent="0.55000000000000004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22"/>
    </row>
    <row r="1006" spans="1:12" ht="15.75" customHeight="1" x14ac:dyDescent="0.55000000000000004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22"/>
    </row>
    <row r="1007" spans="1:12" ht="15.75" customHeight="1" x14ac:dyDescent="0.55000000000000004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22"/>
    </row>
    <row r="1008" spans="1:12" ht="15.75" customHeight="1" x14ac:dyDescent="0.55000000000000004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22"/>
    </row>
    <row r="1009" spans="1:12" ht="15.75" customHeight="1" x14ac:dyDescent="0.55000000000000004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22"/>
    </row>
    <row r="1010" spans="1:12" ht="15.75" customHeight="1" x14ac:dyDescent="0.55000000000000004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22"/>
    </row>
    <row r="1011" spans="1:12" ht="15.75" customHeight="1" x14ac:dyDescent="0.55000000000000004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22"/>
    </row>
    <row r="1012" spans="1:12" ht="15.75" customHeight="1" x14ac:dyDescent="0.55000000000000004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22"/>
    </row>
    <row r="1013" spans="1:12" ht="15.75" customHeight="1" x14ac:dyDescent="0.55000000000000004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22"/>
    </row>
    <row r="1014" spans="1:12" ht="15.75" customHeight="1" x14ac:dyDescent="0.5500000000000000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22"/>
    </row>
    <row r="1015" spans="1:12" ht="15.75" customHeight="1" x14ac:dyDescent="0.55000000000000004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22"/>
    </row>
    <row r="1016" spans="1:12" ht="15.75" customHeight="1" x14ac:dyDescent="0.55000000000000004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22"/>
    </row>
    <row r="1017" spans="1:12" ht="15.75" customHeight="1" x14ac:dyDescent="0.55000000000000004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22"/>
    </row>
    <row r="1018" spans="1:12" ht="15.75" customHeight="1" x14ac:dyDescent="0.55000000000000004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22"/>
    </row>
    <row r="1019" spans="1:12" ht="15.75" customHeight="1" x14ac:dyDescent="0.55000000000000004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22"/>
    </row>
    <row r="1020" spans="1:12" ht="15.75" customHeight="1" x14ac:dyDescent="0.55000000000000004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22"/>
    </row>
    <row r="1021" spans="1:12" ht="15.75" customHeight="1" x14ac:dyDescent="0.55000000000000004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22"/>
    </row>
    <row r="1022" spans="1:12" ht="15.75" customHeight="1" x14ac:dyDescent="0.55000000000000004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22"/>
    </row>
    <row r="1023" spans="1:12" ht="15.75" customHeight="1" x14ac:dyDescent="0.55000000000000004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22"/>
    </row>
    <row r="1024" spans="1:12" ht="15.75" customHeight="1" x14ac:dyDescent="0.55000000000000004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22"/>
    </row>
    <row r="1025" spans="1:12" ht="15.75" customHeight="1" x14ac:dyDescent="0.55000000000000004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22"/>
    </row>
    <row r="1026" spans="1:12" ht="15.75" customHeight="1" x14ac:dyDescent="0.55000000000000004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22"/>
    </row>
    <row r="1027" spans="1:12" ht="15.75" customHeight="1" x14ac:dyDescent="0.55000000000000004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22"/>
    </row>
    <row r="1028" spans="1:12" ht="15.75" customHeight="1" x14ac:dyDescent="0.55000000000000004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22"/>
    </row>
    <row r="1029" spans="1:12" ht="15.75" customHeight="1" x14ac:dyDescent="0.55000000000000004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22"/>
    </row>
    <row r="1030" spans="1:12" ht="15.75" customHeight="1" x14ac:dyDescent="0.55000000000000004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22"/>
    </row>
    <row r="1031" spans="1:12" ht="15.75" customHeight="1" x14ac:dyDescent="0.55000000000000004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22"/>
    </row>
    <row r="1032" spans="1:12" ht="15.75" customHeight="1" x14ac:dyDescent="0.55000000000000004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22"/>
    </row>
    <row r="1033" spans="1:12" ht="15.75" customHeight="1" x14ac:dyDescent="0.55000000000000004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22"/>
    </row>
    <row r="1034" spans="1:12" ht="15.75" customHeight="1" x14ac:dyDescent="0.55000000000000004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22"/>
    </row>
    <row r="1035" spans="1:12" ht="15.75" customHeight="1" x14ac:dyDescent="0.55000000000000004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22"/>
    </row>
    <row r="1036" spans="1:12" ht="15.75" customHeight="1" x14ac:dyDescent="0.55000000000000004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22"/>
    </row>
    <row r="1037" spans="1:12" ht="15.75" customHeight="1" x14ac:dyDescent="0.55000000000000004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22"/>
    </row>
    <row r="1038" spans="1:12" ht="15.75" customHeight="1" x14ac:dyDescent="0.55000000000000004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22"/>
    </row>
    <row r="1039" spans="1:12" ht="15.75" customHeight="1" x14ac:dyDescent="0.55000000000000004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22"/>
    </row>
    <row r="1040" spans="1:12" ht="15.75" customHeight="1" x14ac:dyDescent="0.55000000000000004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22"/>
    </row>
    <row r="1041" spans="1:12" ht="15.75" customHeight="1" x14ac:dyDescent="0.55000000000000004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22"/>
    </row>
    <row r="1042" spans="1:12" ht="15.75" customHeight="1" x14ac:dyDescent="0.55000000000000004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22"/>
    </row>
  </sheetData>
  <sheetProtection formatCells="0" formatColumns="0" formatRows="0" sort="0"/>
  <mergeCells count="4">
    <mergeCell ref="B3:C3"/>
    <mergeCell ref="K1:L1"/>
    <mergeCell ref="P5:Q5"/>
    <mergeCell ref="P11:Q11"/>
  </mergeCells>
  <phoneticPr fontId="10" type="noConversion"/>
  <conditionalFormatting sqref="H6:H65">
    <cfRule type="expression" dxfId="12" priority="31">
      <formula>AND($H6&lt;$D$1,$H6&lt;&gt;"")</formula>
    </cfRule>
    <cfRule type="expression" dxfId="11" priority="32">
      <formula>AND($H6&gt;$B$1,$H6&lt;&gt;"")</formula>
    </cfRule>
  </conditionalFormatting>
  <conditionalFormatting sqref="K1:L1">
    <cfRule type="expression" dxfId="10" priority="6">
      <formula>$K$1&lt;&gt;""</formula>
    </cfRule>
  </conditionalFormatting>
  <conditionalFormatting sqref="M6:M65">
    <cfRule type="expression" dxfId="9" priority="33">
      <formula>AND($M6&lt;$D$1,$M6&lt;&gt;"")</formula>
    </cfRule>
    <cfRule type="expression" dxfId="8" priority="34">
      <formula>AND($M6&gt;$B$1,$M6&lt;&gt;"")</formula>
    </cfRule>
  </conditionalFormatting>
  <conditionalFormatting sqref="N1">
    <cfRule type="cellIs" dxfId="7" priority="7" operator="notEqual">
      <formula>1</formula>
    </cfRule>
  </conditionalFormatting>
  <dataValidations count="10">
    <dataValidation type="custom" allowBlank="1" showInputMessage="1" showErrorMessage="1" sqref="C66:C107" xr:uid="{74EF9F72-5CAA-4D13-8D4B-E11E1863112D}">
      <formula1>AND($B66&lt;=100,$B66&gt;0)</formula1>
    </dataValidation>
    <dataValidation type="custom" allowBlank="1" showInputMessage="1" showErrorMessage="1" error="הציון המקסימלי הינו 100" sqref="C66:C141 B66:B139" xr:uid="{2C56B01D-8C4D-4CAB-83C3-C2743F9D17C6}">
      <formula1>AND($B66&lt;=100,$B66&gt;=0)</formula1>
    </dataValidation>
    <dataValidation type="custom" allowBlank="1" showInputMessage="1" showErrorMessage="1" error="הציון המקסימלי הינו 100" sqref="D6:D65" xr:uid="{DF28378D-76B6-4D99-995E-1CE96F72B25B}">
      <formula1>AND($D6&lt;=100,$D6&gt;=0)</formula1>
    </dataValidation>
    <dataValidation type="custom" allowBlank="1" showInputMessage="1" showErrorMessage="1" errorTitle="שגיאה" error="הציון המקסימלי הינו 100" sqref="I6:I65" xr:uid="{15F501F5-DE07-4D46-B585-3A8A81D615B0}">
      <formula1>AND($I6&lt;=100,$I6&gt;0)</formula1>
    </dataValidation>
    <dataValidation type="custom" allowBlank="1" showInputMessage="1" showErrorMessage="1" errorTitle="שגיאה" error="הציון המקסימלי הינו 100" sqref="J6:J65" xr:uid="{5000EDE3-566C-4DE8-BBCF-4919F5857482}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 xr:uid="{347AFE19-C038-45A3-A159-B4A0F5D99FC2}">
      <formula1>AND($K6&lt;=5,$K6&gt;0)</formula1>
    </dataValidation>
    <dataValidation type="custom" allowBlank="1" showInputMessage="1" showErrorMessage="1" errorTitle="שגיאה" error="מס' השיעורים המקסימלי  הוא 5" sqref="F6:G65" xr:uid="{64DD97B1-34BA-4F7F-B4DB-F22566A81C3B}">
      <formula1>AND($F6&lt;=5,$F6&gt;0)</formula1>
    </dataValidation>
    <dataValidation type="custom" allowBlank="1" showInputMessage="1" showErrorMessage="1" errorTitle="שגיאה" error="הציון המקסימלי הינו 100" sqref="E6:E65" xr:uid="{7B430C1B-DDCB-4347-8A85-2AFE244D1016}">
      <formula1>AND($E6&lt;=100,$E6&gt;0)</formula1>
    </dataValidation>
    <dataValidation type="custom" allowBlank="1" showInputMessage="1" showErrorMessage="1" error="הציון המקסימלי הינו 100" sqref="C6:C65" xr:uid="{B0886F08-0975-4330-8F42-BF84FB62F4A2}">
      <formula1>AND($C6&lt;=100,$C6&gt;=0)</formula1>
    </dataValidation>
    <dataValidation type="custom" allowBlank="1" showInputMessage="1" showErrorMessage="1" errorTitle="שגיאת" error="מס' השיעורים אינו יכול לעלות על 5 _x000a_" sqref="E66:F107" xr:uid="{696D71F8-8826-43A2-A16B-6C6B41524D96}">
      <formula1>AND($E66&lt;=$N$2,$E66&gt;0)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N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>
    <outlinePr summaryBelow="0" summaryRight="0"/>
  </sheetPr>
  <dimension ref="A1:AI1042"/>
  <sheetViews>
    <sheetView rightToLeft="1" zoomScale="85" zoomScaleNormal="85" workbookViewId="0">
      <selection activeCell="U65" sqref="U65"/>
    </sheetView>
  </sheetViews>
  <sheetFormatPr defaultColWidth="12.59765625" defaultRowHeight="15.75" customHeight="1" x14ac:dyDescent="0.55000000000000004"/>
  <cols>
    <col min="1" max="1" width="18.86328125" style="14" customWidth="1"/>
    <col min="2" max="5" width="13.3984375" style="14" customWidth="1"/>
    <col min="6" max="6" width="14.73046875" style="14" customWidth="1"/>
    <col min="7" max="7" width="12.265625" style="14" customWidth="1"/>
    <col min="8" max="8" width="12.59765625" style="14" customWidth="1"/>
    <col min="9" max="9" width="11.1328125" style="14" customWidth="1"/>
    <col min="10" max="10" width="17.86328125" style="14" customWidth="1"/>
    <col min="11" max="11" width="8.59765625" style="14" customWidth="1"/>
    <col min="12" max="12" width="10.59765625" style="14" customWidth="1"/>
    <col min="13" max="13" width="17.86328125" style="23" customWidth="1"/>
    <col min="14" max="14" width="19.86328125" style="4" customWidth="1"/>
    <col min="15" max="15" width="7.265625" style="4" customWidth="1"/>
    <col min="16" max="16" width="41.1328125" style="4" customWidth="1"/>
    <col min="17" max="17" width="37" style="4" bestFit="1" customWidth="1"/>
    <col min="18" max="18" width="12.59765625" style="4"/>
    <col min="19" max="20" width="12.59765625" style="4" hidden="1" customWidth="1"/>
    <col min="21" max="21" width="12.59765625" style="4" customWidth="1"/>
    <col min="22" max="34" width="12.59765625" style="4"/>
    <col min="35" max="16384" width="12.59765625" style="14"/>
  </cols>
  <sheetData>
    <row r="1" spans="1:35" s="5" customFormat="1" ht="49.5" customHeight="1" thickBot="1" x14ac:dyDescent="0.4">
      <c r="A1" s="30" t="s">
        <v>15</v>
      </c>
      <c r="B1" s="64">
        <v>80</v>
      </c>
      <c r="C1" s="32" t="s">
        <v>77</v>
      </c>
      <c r="D1" s="33">
        <v>50</v>
      </c>
      <c r="E1" s="66"/>
      <c r="F1" s="3"/>
      <c r="J1" s="74" t="str">
        <f>IF(O1&gt;100%,Q1,IF(O1&lt;100%,Q1,""))</f>
        <v/>
      </c>
      <c r="K1" s="74"/>
      <c r="L1" s="74"/>
      <c r="M1" s="80"/>
      <c r="N1" s="59" t="s">
        <v>13</v>
      </c>
      <c r="O1" s="60">
        <f>SUM(J4:K4,C4:F4)</f>
        <v>0.99999999999999989</v>
      </c>
      <c r="P1" s="4"/>
      <c r="Q1" s="67" t="s">
        <v>93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5" s="5" customFormat="1" ht="16.5" customHeight="1" thickBot="1" x14ac:dyDescent="0.4">
      <c r="A2" s="36"/>
      <c r="B2" s="36"/>
      <c r="C2" s="36"/>
      <c r="D2" s="37"/>
      <c r="E2" s="65"/>
      <c r="F2" s="39"/>
      <c r="G2" s="2"/>
      <c r="H2" s="3"/>
      <c r="K2" s="3"/>
      <c r="L2" s="6"/>
      <c r="M2" s="4"/>
      <c r="N2" s="7" t="s">
        <v>12</v>
      </c>
      <c r="O2" s="8">
        <v>7</v>
      </c>
      <c r="P2" s="24"/>
      <c r="Q2" s="2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5" s="5" customFormat="1" ht="18.399999999999999" thickBot="1" x14ac:dyDescent="0.4">
      <c r="B3" s="72">
        <v>0.65</v>
      </c>
      <c r="C3" s="79"/>
      <c r="D3" s="79"/>
      <c r="E3" s="73"/>
      <c r="F3" s="2"/>
      <c r="G3" s="2"/>
      <c r="H3" s="3"/>
      <c r="I3" s="3"/>
      <c r="J3" s="3"/>
      <c r="K3" s="3"/>
      <c r="L3" s="6"/>
      <c r="M3" s="4"/>
      <c r="P3" s="24"/>
      <c r="Q3" s="2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5" ht="36.4" thickBot="1" x14ac:dyDescent="0.6">
      <c r="B4" s="9" t="s">
        <v>10</v>
      </c>
      <c r="C4" s="34">
        <f>$B$3/4</f>
        <v>0.16250000000000001</v>
      </c>
      <c r="D4" s="63">
        <f>$B$3/4</f>
        <v>0.16250000000000001</v>
      </c>
      <c r="E4" s="63">
        <f>$B$3/4</f>
        <v>0.16250000000000001</v>
      </c>
      <c r="F4" s="35">
        <f>$B$3/4</f>
        <v>0.16250000000000001</v>
      </c>
      <c r="G4" s="27">
        <v>0.25</v>
      </c>
      <c r="H4" s="27"/>
      <c r="I4" s="28">
        <f>SUM(C4:G4)</f>
        <v>0.9</v>
      </c>
      <c r="J4" s="29">
        <v>0.1</v>
      </c>
      <c r="K4" s="29">
        <v>0.25</v>
      </c>
      <c r="L4" s="10"/>
      <c r="M4" s="11"/>
      <c r="N4" s="12"/>
      <c r="O4" s="13"/>
      <c r="P4" s="13"/>
      <c r="Q4" s="75" t="s">
        <v>90</v>
      </c>
      <c r="R4" s="76"/>
      <c r="S4" s="13"/>
      <c r="T4" s="13"/>
      <c r="U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s="15" customFormat="1" ht="77.25" customHeight="1" x14ac:dyDescent="0.55000000000000004">
      <c r="A5" s="50" t="s">
        <v>98</v>
      </c>
      <c r="B5" s="50" t="s">
        <v>8</v>
      </c>
      <c r="C5" s="51" t="s">
        <v>1</v>
      </c>
      <c r="D5" s="51" t="s">
        <v>2</v>
      </c>
      <c r="E5" s="51" t="s">
        <v>91</v>
      </c>
      <c r="F5" s="51" t="s">
        <v>92</v>
      </c>
      <c r="G5" s="52" t="s">
        <v>5</v>
      </c>
      <c r="H5" s="52" t="s">
        <v>11</v>
      </c>
      <c r="I5" s="53" t="s">
        <v>4</v>
      </c>
      <c r="J5" s="54" t="s">
        <v>3</v>
      </c>
      <c r="K5" s="55" t="s">
        <v>9</v>
      </c>
      <c r="L5" s="56" t="s">
        <v>7</v>
      </c>
      <c r="M5" s="57" t="s">
        <v>0</v>
      </c>
      <c r="N5" s="58" t="s">
        <v>6</v>
      </c>
      <c r="Q5" s="46" t="s">
        <v>78</v>
      </c>
      <c r="R5" s="47" t="s">
        <v>79</v>
      </c>
      <c r="S5" s="4"/>
      <c r="T5" s="4" t="s">
        <v>95</v>
      </c>
      <c r="U5" s="4" t="s">
        <v>94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5" s="19" customFormat="1" ht="36" x14ac:dyDescent="0.55000000000000004">
      <c r="A6" s="70"/>
      <c r="B6" s="16" t="s">
        <v>17</v>
      </c>
      <c r="C6" s="16">
        <v>98</v>
      </c>
      <c r="D6" s="16">
        <v>95</v>
      </c>
      <c r="E6" s="17">
        <v>95</v>
      </c>
      <c r="F6" s="17"/>
      <c r="G6" s="18">
        <v>95</v>
      </c>
      <c r="H6" s="18">
        <v>7</v>
      </c>
      <c r="I6" s="1">
        <f>IFERROR(ROUND(
C6*U6/$I$4+
D6*U6/$I$4+
E6*U6/$I$4+
F6*U6/$I$4+
G6*$O$2/טבלת_ציונים13[[#This Row],[מס'' שיעורים שנלמדו]]*$G$4/$I$4,1),"")</f>
        <v>95.7</v>
      </c>
      <c r="J6" s="17">
        <v>100</v>
      </c>
      <c r="K6" s="17">
        <v>100</v>
      </c>
      <c r="L6" s="17">
        <v>5</v>
      </c>
      <c r="M6" s="25">
        <f t="shared" ref="M6:M37" si="0">IF(ROUND(($C$4*C6)+($D$4*D6)+($E$4*E6)+($F$4*F6)+($J$4*J6)+($K$4*K6),1)=0, "",ROUND(($C$4*C6)+($D$4*D6)+($E$4*E6)+($F$4*F6)+($J$4*J6)+($K$4*K6),1))</f>
        <v>81.8</v>
      </c>
      <c r="N6" s="1">
        <f>IF(טבלת_ציונים13[[#This Row],[ציון סופי]]="","",ROUND(IF((M6+L6) &gt; 100,100,M6+L6),1))</f>
        <v>86.8</v>
      </c>
      <c r="Q6" s="43" t="s">
        <v>80</v>
      </c>
      <c r="R6" s="44" t="s">
        <v>83</v>
      </c>
      <c r="S6" s="4"/>
      <c r="T6" s="4">
        <f>4-(ISBLANK(טבלת_ציונים13[[#This Row],[סיכום פרק מורחב
2]])+ISBLANK(טבלת_ציונים13[[#This Row],[סיכום פרק מורחב
3]])+ISBLANK(טבלת_ציונים13[[#This Row],[סיכום פרק מורחב
4]]))</f>
        <v>3</v>
      </c>
      <c r="U6" s="68">
        <f>$B$3/T6</f>
        <v>0.21666666666666667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5" s="19" customFormat="1" ht="36" x14ac:dyDescent="0.55000000000000004">
      <c r="A7" s="69"/>
      <c r="B7" s="16" t="s">
        <v>18</v>
      </c>
      <c r="C7" s="16">
        <v>45</v>
      </c>
      <c r="D7" s="16"/>
      <c r="E7" s="17">
        <v>100</v>
      </c>
      <c r="F7" s="17">
        <v>90</v>
      </c>
      <c r="G7" s="18">
        <v>100</v>
      </c>
      <c r="H7" s="18">
        <v>7</v>
      </c>
      <c r="I7" s="1">
        <f>IFERROR(ROUND(
C7*U7/$I$4+
D7*U7/$I$4+
E7*U7/$I$4+
F7*U7/$I$4+
G7*$O$2/טבלת_ציונים13[[#This Row],[מס'' שיעורים שנלמדו]]*$G$4/$I$4,1),"")</f>
        <v>84.4</v>
      </c>
      <c r="J7" s="17">
        <v>100</v>
      </c>
      <c r="K7" s="17">
        <v>100</v>
      </c>
      <c r="L7" s="17">
        <v>4</v>
      </c>
      <c r="M7" s="25">
        <f t="shared" si="0"/>
        <v>73.2</v>
      </c>
      <c r="N7" s="1">
        <f>IF(טבלת_ציונים13[[#This Row],[ציון סופי]]="","",ROUND(IF((M7+L7) &gt; 100,100,M7+L7),1))</f>
        <v>77.2</v>
      </c>
      <c r="Q7" s="43" t="s">
        <v>96</v>
      </c>
      <c r="R7" s="44" t="s">
        <v>84</v>
      </c>
      <c r="S7" s="4"/>
      <c r="T7" s="4">
        <f>4-(ISBLANK(טבלת_ציונים13[[#This Row],[סיכום פרק מורחב
2]])+ISBLANK(טבלת_ציונים13[[#This Row],[סיכום פרק מורחב
3]])+ISBLANK(טבלת_ציונים13[[#This Row],[סיכום פרק מורחב
4]]))</f>
        <v>3</v>
      </c>
      <c r="U7" s="68">
        <f t="shared" ref="U7:U65" si="1">$B$3/T7</f>
        <v>0.21666666666666667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5" s="19" customFormat="1" ht="36" x14ac:dyDescent="0.55000000000000004">
      <c r="A8" s="69"/>
      <c r="B8" s="16" t="s">
        <v>19</v>
      </c>
      <c r="C8" s="16">
        <v>60</v>
      </c>
      <c r="D8" s="16">
        <v>50</v>
      </c>
      <c r="E8" s="17"/>
      <c r="F8" s="17"/>
      <c r="G8" s="18">
        <v>60</v>
      </c>
      <c r="H8" s="18">
        <v>4</v>
      </c>
      <c r="I8" s="1">
        <f>IFERROR(ROUND(
C8*U8/$I$4+
D8*U8/$I$4+
E8*U8/$I$4+
F8*U8/$I$4+
G8*$O$2/טבלת_ציונים13[[#This Row],[מס'' שיעורים שנלמדו]]*$G$4/$I$4,1),"")</f>
        <v>68.900000000000006</v>
      </c>
      <c r="J8" s="17">
        <v>100</v>
      </c>
      <c r="K8" s="17">
        <v>100</v>
      </c>
      <c r="L8" s="17">
        <v>5</v>
      </c>
      <c r="M8" s="25">
        <f t="shared" si="0"/>
        <v>52.9</v>
      </c>
      <c r="N8" s="1">
        <f>IF(טבלת_ציונים13[[#This Row],[ציון סופי]]="","",ROUND(IF((M8+L8) &gt; 100,100,M8+L8),1))</f>
        <v>57.9</v>
      </c>
      <c r="Q8" s="45" t="s">
        <v>82</v>
      </c>
      <c r="R8" s="44" t="s">
        <v>85</v>
      </c>
      <c r="S8" s="4"/>
      <c r="T8" s="4">
        <f>4-(ISBLANK(טבלת_ציונים13[[#This Row],[סיכום פרק מורחב
2]])+ISBLANK(טבלת_ציונים13[[#This Row],[סיכום פרק מורחב
3]])+ISBLANK(טבלת_ציונים13[[#This Row],[סיכום פרק מורחב
4]]))</f>
        <v>2</v>
      </c>
      <c r="U8" s="68">
        <f t="shared" si="1"/>
        <v>0.32500000000000001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5" ht="18" x14ac:dyDescent="0.55000000000000004">
      <c r="A9" s="69"/>
      <c r="B9" s="16" t="s">
        <v>20</v>
      </c>
      <c r="C9" s="16">
        <v>100</v>
      </c>
      <c r="D9" s="16">
        <v>100</v>
      </c>
      <c r="E9" s="17">
        <v>80</v>
      </c>
      <c r="F9" s="17">
        <v>100</v>
      </c>
      <c r="G9" s="18">
        <v>100</v>
      </c>
      <c r="H9" s="18">
        <v>7</v>
      </c>
      <c r="I9" s="1">
        <f>IFERROR(ROUND(
C9*U9/$I$4+
D9*U9/$I$4+
E9*U9/$I$4+
F9*U9/$I$4+
G9*$O$2/טבלת_ציונים13[[#This Row],[מס'' שיעורים שנלמדו]]*$G$4/$I$4,1),"")</f>
        <v>96.4</v>
      </c>
      <c r="J9" s="17">
        <v>100</v>
      </c>
      <c r="K9" s="17">
        <v>100</v>
      </c>
      <c r="L9" s="17">
        <v>5</v>
      </c>
      <c r="M9" s="25">
        <f t="shared" si="0"/>
        <v>96.8</v>
      </c>
      <c r="N9" s="1">
        <f>IF(טבלת_ציונים13[[#This Row],[ציון סופי]]="","",ROUND(IF((M9+L9) &gt; 100,100,M9+L9),1))</f>
        <v>100</v>
      </c>
      <c r="Q9" s="45"/>
      <c r="R9" s="44"/>
      <c r="T9" s="4">
        <f>4-(ISBLANK(טבלת_ציונים13[[#This Row],[סיכום פרק מורחב
2]])+ISBLANK(טבלת_ציונים13[[#This Row],[סיכום פרק מורחב
3]])+ISBLANK(טבלת_ציונים13[[#This Row],[סיכום פרק מורחב
4]]))</f>
        <v>4</v>
      </c>
      <c r="U9" s="68">
        <f t="shared" si="1"/>
        <v>0.16250000000000001</v>
      </c>
      <c r="AH9" s="14"/>
    </row>
    <row r="10" spans="1:35" ht="33.75" thickBot="1" x14ac:dyDescent="0.6">
      <c r="A10" s="69"/>
      <c r="B10" s="16" t="s">
        <v>21</v>
      </c>
      <c r="C10" s="16">
        <v>40</v>
      </c>
      <c r="D10" s="16">
        <v>40</v>
      </c>
      <c r="E10" s="17">
        <v>40</v>
      </c>
      <c r="F10" s="17">
        <v>40</v>
      </c>
      <c r="G10" s="18">
        <v>40</v>
      </c>
      <c r="H10" s="18">
        <v>7</v>
      </c>
      <c r="I10" s="1">
        <f>IFERROR(ROUND(
C10*U10/$I$4+
D10*U10/$I$4+
E10*U10/$I$4+
F10*U10/$I$4+
G10*$O$2/טבלת_ציונים13[[#This Row],[מס'' שיעורים שנלמדו]]*$G$4/$I$4,1),"")</f>
        <v>40</v>
      </c>
      <c r="J10" s="17"/>
      <c r="K10" s="17"/>
      <c r="L10" s="17">
        <v>4</v>
      </c>
      <c r="M10" s="25">
        <f t="shared" si="0"/>
        <v>26</v>
      </c>
      <c r="N10" s="1">
        <f>IF(טבלת_ציונים13[[#This Row],[ציון סופי]]="","",ROUND(IF((M10+L10) &gt; 100,100,M10+L10),1))</f>
        <v>30</v>
      </c>
      <c r="Q10" s="77" t="s">
        <v>86</v>
      </c>
      <c r="R10" s="78"/>
      <c r="T10" s="4">
        <f>4-(ISBLANK(טבלת_ציונים13[[#This Row],[סיכום פרק מורחב
2]])+ISBLANK(טבלת_ציונים13[[#This Row],[סיכום פרק מורחב
3]])+ISBLANK(טבלת_ציונים13[[#This Row],[סיכום פרק מורחב
4]]))</f>
        <v>4</v>
      </c>
      <c r="U10" s="68">
        <f t="shared" si="1"/>
        <v>0.16250000000000001</v>
      </c>
      <c r="AH10" s="14"/>
    </row>
    <row r="11" spans="1:35" ht="18" x14ac:dyDescent="0.55000000000000004">
      <c r="A11" s="69"/>
      <c r="B11" s="16" t="s">
        <v>22</v>
      </c>
      <c r="C11" s="16">
        <v>100</v>
      </c>
      <c r="D11" s="16">
        <v>100</v>
      </c>
      <c r="E11" s="17">
        <v>75</v>
      </c>
      <c r="F11" s="17">
        <v>100</v>
      </c>
      <c r="G11" s="18">
        <v>100</v>
      </c>
      <c r="H11" s="18">
        <v>7</v>
      </c>
      <c r="I11" s="1">
        <f>IFERROR(ROUND(
C11*U11/$I$4+
D11*U11/$I$4+
E11*U11/$I$4+
F11*U11/$I$4+
G11*$O$2/טבלת_ציונים13[[#This Row],[מס'' שיעורים שנלמדו]]*$G$4/$I$4,1),"")</f>
        <v>95.5</v>
      </c>
      <c r="J11" s="17">
        <v>100</v>
      </c>
      <c r="K11" s="17">
        <v>100</v>
      </c>
      <c r="L11" s="17">
        <v>5</v>
      </c>
      <c r="M11" s="25">
        <f t="shared" si="0"/>
        <v>95.9</v>
      </c>
      <c r="N11" s="1">
        <f>IF(טבלת_ציונים13[[#This Row],[ציון סופי]]="","",ROUND(IF((M11+L11) &gt; 100,100,M11+L11),1))</f>
        <v>100</v>
      </c>
      <c r="Q11" s="45" t="s">
        <v>87</v>
      </c>
      <c r="R11" s="44"/>
      <c r="T11" s="4">
        <f>4-(ISBLANK(טבלת_ציונים13[[#This Row],[סיכום פרק מורחב
2]])+ISBLANK(טבלת_ציונים13[[#This Row],[סיכום פרק מורחב
3]])+ISBLANK(טבלת_ציונים13[[#This Row],[סיכום פרק מורחב
4]]))</f>
        <v>4</v>
      </c>
      <c r="U11" s="68">
        <f t="shared" si="1"/>
        <v>0.16250000000000001</v>
      </c>
      <c r="AH11" s="14"/>
    </row>
    <row r="12" spans="1:35" ht="36" x14ac:dyDescent="0.55000000000000004">
      <c r="A12" s="69"/>
      <c r="B12" s="16" t="s">
        <v>23</v>
      </c>
      <c r="C12" s="16"/>
      <c r="D12" s="16"/>
      <c r="E12" s="17"/>
      <c r="F12" s="17"/>
      <c r="G12" s="18"/>
      <c r="H12" s="18"/>
      <c r="I12" s="1" t="str">
        <f>IFERROR(ROUND(
C12*U12/$I$4+
D12*U12/$I$4+
E12*U12/$I$4+
F12*U12/$I$4+
G12*$O$2/טבלת_ציונים13[[#This Row],[מס'' שיעורים שנלמדו]]*$G$4/$I$4,1),"")</f>
        <v/>
      </c>
      <c r="J12" s="17"/>
      <c r="K12" s="17"/>
      <c r="L12" s="17"/>
      <c r="M12" s="25" t="str">
        <f t="shared" si="0"/>
        <v/>
      </c>
      <c r="N12" s="1" t="str">
        <f>IF(טבלת_ציונים13[[#This Row],[ציון סופי]]="","",ROUND(IF((M12+L12) &gt; 100,100,M12+L12),1))</f>
        <v/>
      </c>
      <c r="Q12" s="45" t="s">
        <v>88</v>
      </c>
      <c r="R12" s="44"/>
      <c r="T1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2" s="68">
        <f t="shared" si="1"/>
        <v>0.65</v>
      </c>
      <c r="AH12" s="14"/>
    </row>
    <row r="13" spans="1:35" ht="18" x14ac:dyDescent="0.55000000000000004">
      <c r="A13" s="69"/>
      <c r="B13" s="16" t="s">
        <v>24</v>
      </c>
      <c r="C13" s="16"/>
      <c r="D13" s="16"/>
      <c r="E13" s="17"/>
      <c r="F13" s="17"/>
      <c r="G13" s="18"/>
      <c r="H13" s="18"/>
      <c r="I13" s="1" t="str">
        <f>IFERROR(ROUND(
C13*U13/$I$4+
D13*U13/$I$4+
E13*U13/$I$4+
F13*U13/$I$4+
G13*$O$2/טבלת_ציונים13[[#This Row],[מס'' שיעורים שנלמדו]]*$G$4/$I$4,1),"")</f>
        <v/>
      </c>
      <c r="J13" s="17"/>
      <c r="K13" s="17"/>
      <c r="L13" s="17"/>
      <c r="M13" s="25" t="str">
        <f t="shared" si="0"/>
        <v/>
      </c>
      <c r="N13" s="1" t="str">
        <f>IF(טבלת_ציונים13[[#This Row],[ציון סופי]]="","",ROUND(IF((M13+L13) &gt; 100,100,M13+L13),1))</f>
        <v/>
      </c>
      <c r="Q13" s="45"/>
      <c r="R13" s="44"/>
      <c r="T1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3" s="68">
        <f t="shared" si="1"/>
        <v>0.65</v>
      </c>
      <c r="AH13" s="14"/>
    </row>
    <row r="14" spans="1:35" ht="36.4" thickBot="1" x14ac:dyDescent="0.6">
      <c r="A14" s="69"/>
      <c r="B14" s="16" t="s">
        <v>25</v>
      </c>
      <c r="C14" s="16"/>
      <c r="D14" s="16"/>
      <c r="E14" s="17"/>
      <c r="F14" s="17"/>
      <c r="G14" s="18"/>
      <c r="H14" s="18"/>
      <c r="I14" s="1" t="str">
        <f>IFERROR(ROUND(
C14*U14/$I$4+
D14*U14/$I$4+
E14*U14/$I$4+
F14*U14/$I$4+
G14*$O$2/טבלת_ציונים13[[#This Row],[מס'' שיעורים שנלמדו]]*$G$4/$I$4,1),"")</f>
        <v/>
      </c>
      <c r="J14" s="17"/>
      <c r="K14" s="17"/>
      <c r="L14" s="17"/>
      <c r="M14" s="25" t="str">
        <f t="shared" si="0"/>
        <v/>
      </c>
      <c r="N14" s="1" t="str">
        <f>IF(טבלת_ציונים13[[#This Row],[ציון סופי]]="","",ROUND(IF((M14+L14) &gt; 100,100,M14+L14),1))</f>
        <v/>
      </c>
      <c r="Q14" s="48" t="s">
        <v>89</v>
      </c>
      <c r="R14" s="49"/>
      <c r="T1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4" s="68">
        <f t="shared" si="1"/>
        <v>0.65</v>
      </c>
      <c r="AH14" s="14"/>
    </row>
    <row r="15" spans="1:35" ht="18" x14ac:dyDescent="0.55000000000000004">
      <c r="A15" s="69"/>
      <c r="B15" s="16" t="s">
        <v>26</v>
      </c>
      <c r="C15" s="16"/>
      <c r="D15" s="16"/>
      <c r="E15" s="17"/>
      <c r="F15" s="17"/>
      <c r="G15" s="18"/>
      <c r="H15" s="18"/>
      <c r="I15" s="1" t="str">
        <f>IFERROR(ROUND(
C15*U15/$I$4+
D15*U15/$I$4+
E15*U15/$I$4+
F15*U15/$I$4+
G15*$O$2/טבלת_ציונים13[[#This Row],[מס'' שיעורים שנלמדו]]*$G$4/$I$4,1),"")</f>
        <v/>
      </c>
      <c r="J15" s="17"/>
      <c r="K15" s="17"/>
      <c r="L15" s="17"/>
      <c r="M15" s="25" t="str">
        <f t="shared" si="0"/>
        <v/>
      </c>
      <c r="N15" s="1" t="str">
        <f>IF(טבלת_ציונים13[[#This Row],[ציון סופי]]="","",ROUND(IF((M15+L15) &gt; 100,100,M15+L15),1))</f>
        <v/>
      </c>
      <c r="T1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5" s="68">
        <f t="shared" si="1"/>
        <v>0.65</v>
      </c>
      <c r="AH15" s="14"/>
    </row>
    <row r="16" spans="1:35" ht="18" x14ac:dyDescent="0.55000000000000004">
      <c r="A16" s="69"/>
      <c r="B16" s="16" t="s">
        <v>27</v>
      </c>
      <c r="C16" s="16"/>
      <c r="D16" s="16"/>
      <c r="E16" s="17"/>
      <c r="F16" s="17"/>
      <c r="G16" s="18"/>
      <c r="H16" s="18"/>
      <c r="I16" s="1" t="str">
        <f>IFERROR(ROUND(
C16*U16/$I$4+
D16*U16/$I$4+
E16*U16/$I$4+
F16*U16/$I$4+
G16*$O$2/טבלת_ציונים13[[#This Row],[מס'' שיעורים שנלמדו]]*$G$4/$I$4,1),"")</f>
        <v/>
      </c>
      <c r="J16" s="17"/>
      <c r="K16" s="17"/>
      <c r="L16" s="17"/>
      <c r="M16" s="25" t="str">
        <f t="shared" si="0"/>
        <v/>
      </c>
      <c r="N16" s="1" t="str">
        <f>IF(טבלת_ציונים13[[#This Row],[ציון סופי]]="","",ROUND(IF((M16+L16) &gt; 100,100,M16+L16),1))</f>
        <v/>
      </c>
      <c r="T1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6" s="68">
        <f t="shared" si="1"/>
        <v>0.65</v>
      </c>
      <c r="AH16" s="14"/>
    </row>
    <row r="17" spans="1:34" ht="18" x14ac:dyDescent="0.55000000000000004">
      <c r="A17" s="69"/>
      <c r="B17" s="16" t="s">
        <v>28</v>
      </c>
      <c r="C17" s="16"/>
      <c r="D17" s="16"/>
      <c r="E17" s="17"/>
      <c r="F17" s="17"/>
      <c r="G17" s="18"/>
      <c r="H17" s="18"/>
      <c r="I17" s="1" t="str">
        <f>IFERROR(ROUND(
C17*U17/$I$4+
D17*U17/$I$4+
E17*U17/$I$4+
F17*U17/$I$4+
G17*$O$2/טבלת_ציונים13[[#This Row],[מס'' שיעורים שנלמדו]]*$G$4/$I$4,1),"")</f>
        <v/>
      </c>
      <c r="J17" s="17"/>
      <c r="K17" s="17"/>
      <c r="L17" s="17"/>
      <c r="M17" s="25" t="str">
        <f t="shared" si="0"/>
        <v/>
      </c>
      <c r="N17" s="1" t="str">
        <f>IF(טבלת_ציונים13[[#This Row],[ציון סופי]]="","",ROUND(IF((M17+L17) &gt; 100,100,M17+L17),1))</f>
        <v/>
      </c>
      <c r="T1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7" s="68">
        <f t="shared" si="1"/>
        <v>0.65</v>
      </c>
      <c r="AH17" s="14"/>
    </row>
    <row r="18" spans="1:34" ht="18" x14ac:dyDescent="0.55000000000000004">
      <c r="A18" s="69"/>
      <c r="B18" s="16" t="s">
        <v>29</v>
      </c>
      <c r="C18" s="16"/>
      <c r="D18" s="16"/>
      <c r="E18" s="17"/>
      <c r="F18" s="17"/>
      <c r="G18" s="18"/>
      <c r="H18" s="18"/>
      <c r="I18" s="1" t="str">
        <f>IFERROR(ROUND(
C18*U18/$I$4+
D18*U18/$I$4+
E18*U18/$I$4+
F18*U18/$I$4+
G18*$O$2/טבלת_ציונים13[[#This Row],[מס'' שיעורים שנלמדו]]*$G$4/$I$4,1),"")</f>
        <v/>
      </c>
      <c r="J18" s="17"/>
      <c r="K18" s="17"/>
      <c r="L18" s="17"/>
      <c r="M18" s="25" t="str">
        <f t="shared" si="0"/>
        <v/>
      </c>
      <c r="N18" s="1" t="str">
        <f>IF(טבלת_ציונים13[[#This Row],[ציון סופי]]="","",ROUND(IF((M18+L18) &gt; 100,100,M18+L18),1))</f>
        <v/>
      </c>
      <c r="T1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8" s="68">
        <f t="shared" si="1"/>
        <v>0.65</v>
      </c>
      <c r="AH18" s="14"/>
    </row>
    <row r="19" spans="1:34" ht="18" x14ac:dyDescent="0.55000000000000004">
      <c r="A19" s="69"/>
      <c r="B19" s="16" t="s">
        <v>30</v>
      </c>
      <c r="C19" s="16"/>
      <c r="D19" s="16"/>
      <c r="E19" s="17"/>
      <c r="F19" s="17"/>
      <c r="G19" s="18"/>
      <c r="H19" s="18"/>
      <c r="I19" s="1" t="str">
        <f>IFERROR(ROUND(
C19*U19/$I$4+
D19*U19/$I$4+
E19*U19/$I$4+
F19*U19/$I$4+
G19*$O$2/טבלת_ציונים13[[#This Row],[מס'' שיעורים שנלמדו]]*$G$4/$I$4,1),"")</f>
        <v/>
      </c>
      <c r="J19" s="17"/>
      <c r="K19" s="17"/>
      <c r="L19" s="17"/>
      <c r="M19" s="25" t="str">
        <f t="shared" si="0"/>
        <v/>
      </c>
      <c r="N19" s="1" t="str">
        <f>IF(טבלת_ציונים13[[#This Row],[ציון סופי]]="","",ROUND(IF((M19+L19) &gt; 100,100,M19+L19),1))</f>
        <v/>
      </c>
      <c r="T1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19" s="68">
        <f t="shared" si="1"/>
        <v>0.65</v>
      </c>
      <c r="AH19" s="14"/>
    </row>
    <row r="20" spans="1:34" ht="18" x14ac:dyDescent="0.55000000000000004">
      <c r="A20" s="69"/>
      <c r="B20" s="16" t="s">
        <v>31</v>
      </c>
      <c r="C20" s="16"/>
      <c r="D20" s="16"/>
      <c r="E20" s="17"/>
      <c r="F20" s="17"/>
      <c r="G20" s="18"/>
      <c r="H20" s="18"/>
      <c r="I20" s="1" t="str">
        <f>IFERROR(ROUND(
C20*U20/$I$4+
D20*U20/$I$4+
E20*U20/$I$4+
F20*U20/$I$4+
G20*$O$2/טבלת_ציונים13[[#This Row],[מס'' שיעורים שנלמדו]]*$G$4/$I$4,1),"")</f>
        <v/>
      </c>
      <c r="J20" s="17"/>
      <c r="K20" s="17"/>
      <c r="L20" s="17"/>
      <c r="M20" s="25" t="str">
        <f t="shared" si="0"/>
        <v/>
      </c>
      <c r="N20" s="1" t="str">
        <f>IF(טבלת_ציונים13[[#This Row],[ציון סופי]]="","",ROUND(IF((M20+L20) &gt; 100,100,M20+L20),1))</f>
        <v/>
      </c>
      <c r="T2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0" s="68">
        <f t="shared" si="1"/>
        <v>0.65</v>
      </c>
      <c r="AH20" s="14"/>
    </row>
    <row r="21" spans="1:34" ht="18" x14ac:dyDescent="0.55000000000000004">
      <c r="A21" s="69"/>
      <c r="B21" s="16" t="s">
        <v>32</v>
      </c>
      <c r="C21" s="62"/>
      <c r="D21" s="62"/>
      <c r="E21" s="40"/>
      <c r="F21" s="17"/>
      <c r="G21" s="41"/>
      <c r="H21" s="18"/>
      <c r="I21" s="1" t="str">
        <f>IFERROR(ROUND(
C21*U21/$I$4+
D21*U21/$I$4+
E21*U21/$I$4+
F21*U21/$I$4+
G21*$O$2/טבלת_ציונים13[[#This Row],[מס'' שיעורים שנלמדו]]*$G$4/$I$4,1),"")</f>
        <v/>
      </c>
      <c r="J21" s="17"/>
      <c r="K21" s="17"/>
      <c r="L21" s="17"/>
      <c r="M21" s="25" t="str">
        <f t="shared" si="0"/>
        <v/>
      </c>
      <c r="N21" s="1" t="str">
        <f>IF(טבלת_ציונים13[[#This Row],[ציון סופי]]="","",ROUND(IF((M21+L21) &gt; 100,100,M21+L21),1))</f>
        <v/>
      </c>
      <c r="T2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1" s="68">
        <f t="shared" si="1"/>
        <v>0.65</v>
      </c>
      <c r="AH21" s="14"/>
    </row>
    <row r="22" spans="1:34" ht="18" x14ac:dyDescent="0.55000000000000004">
      <c r="A22" s="69"/>
      <c r="B22" s="16" t="s">
        <v>33</v>
      </c>
      <c r="C22" s="16"/>
      <c r="D22" s="16"/>
      <c r="E22" s="17"/>
      <c r="F22" s="42"/>
      <c r="G22" s="18"/>
      <c r="H22" s="18"/>
      <c r="I22" s="1" t="str">
        <f>IFERROR(ROUND(
C22*U22/$I$4+
D22*U22/$I$4+
E22*U22/$I$4+
F22*U22/$I$4+
G22*$O$2/טבלת_ציונים13[[#This Row],[מס'' שיעורים שנלמדו]]*$G$4/$I$4,1),"")</f>
        <v/>
      </c>
      <c r="J22" s="17"/>
      <c r="K22" s="17"/>
      <c r="L22" s="17"/>
      <c r="M22" s="25" t="str">
        <f t="shared" si="0"/>
        <v/>
      </c>
      <c r="N22" s="1" t="str">
        <f>IF(טבלת_ציונים13[[#This Row],[ציון סופי]]="","",ROUND(IF((M22+L22) &gt; 100,100,M22+L22),1))</f>
        <v/>
      </c>
      <c r="T2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2" s="68">
        <f t="shared" si="1"/>
        <v>0.65</v>
      </c>
      <c r="AH22" s="14"/>
    </row>
    <row r="23" spans="1:34" ht="18" x14ac:dyDescent="0.55000000000000004">
      <c r="A23" s="69"/>
      <c r="B23" s="16" t="s">
        <v>34</v>
      </c>
      <c r="C23" s="16"/>
      <c r="D23" s="16"/>
      <c r="E23" s="17"/>
      <c r="F23" s="17"/>
      <c r="G23" s="18"/>
      <c r="H23" s="18"/>
      <c r="I23" s="1" t="str">
        <f>IFERROR(ROUND(
C23*U23/$I$4+
D23*U23/$I$4+
E23*U23/$I$4+
F23*U23/$I$4+
G23*$O$2/טבלת_ציונים13[[#This Row],[מס'' שיעורים שנלמדו]]*$G$4/$I$4,1),"")</f>
        <v/>
      </c>
      <c r="J23" s="17"/>
      <c r="K23" s="17"/>
      <c r="L23" s="17"/>
      <c r="M23" s="25" t="str">
        <f t="shared" si="0"/>
        <v/>
      </c>
      <c r="N23" s="1" t="str">
        <f>IF(טבלת_ציונים13[[#This Row],[ציון סופי]]="","",ROUND(IF((M23+L23) &gt; 100,100,M23+L23),1))</f>
        <v/>
      </c>
      <c r="T2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3" s="68">
        <f t="shared" si="1"/>
        <v>0.65</v>
      </c>
      <c r="AH23" s="14"/>
    </row>
    <row r="24" spans="1:34" ht="18" x14ac:dyDescent="0.55000000000000004">
      <c r="A24" s="69"/>
      <c r="B24" s="16" t="s">
        <v>35</v>
      </c>
      <c r="C24" s="16"/>
      <c r="D24" s="16"/>
      <c r="E24" s="17"/>
      <c r="F24" s="17"/>
      <c r="G24" s="18"/>
      <c r="H24" s="18"/>
      <c r="I24" s="1" t="str">
        <f>IFERROR(ROUND(
C24*U24/$I$4+
D24*U24/$I$4+
E24*U24/$I$4+
F24*U24/$I$4+
G24*$O$2/טבלת_ציונים13[[#This Row],[מס'' שיעורים שנלמדו]]*$G$4/$I$4,1),"")</f>
        <v/>
      </c>
      <c r="J24" s="17"/>
      <c r="K24" s="17"/>
      <c r="L24" s="17"/>
      <c r="M24" s="25" t="str">
        <f t="shared" si="0"/>
        <v/>
      </c>
      <c r="N24" s="1" t="str">
        <f>IF(טבלת_ציונים13[[#This Row],[ציון סופי]]="","",ROUND(IF((M24+L24) &gt; 100,100,M24+L24),1))</f>
        <v/>
      </c>
      <c r="T2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4" s="68">
        <f t="shared" si="1"/>
        <v>0.65</v>
      </c>
      <c r="AH24" s="14"/>
    </row>
    <row r="25" spans="1:34" ht="18" x14ac:dyDescent="0.55000000000000004">
      <c r="A25" s="69"/>
      <c r="B25" s="16" t="s">
        <v>36</v>
      </c>
      <c r="C25" s="16"/>
      <c r="D25" s="16"/>
      <c r="E25" s="17"/>
      <c r="F25" s="17"/>
      <c r="G25" s="18"/>
      <c r="H25" s="18"/>
      <c r="I25" s="1" t="str">
        <f>IFERROR(ROUND(
C25*U25/$I$4+
D25*U25/$I$4+
E25*U25/$I$4+
F25*U25/$I$4+
G25*$O$2/טבלת_ציונים13[[#This Row],[מס'' שיעורים שנלמדו]]*$G$4/$I$4,1),"")</f>
        <v/>
      </c>
      <c r="J25" s="17"/>
      <c r="K25" s="17"/>
      <c r="L25" s="17"/>
      <c r="M25" s="25" t="str">
        <f t="shared" si="0"/>
        <v/>
      </c>
      <c r="N25" s="1" t="str">
        <f>IF(טבלת_ציונים13[[#This Row],[ציון סופי]]="","",ROUND(IF((M25+L25) &gt; 100,100,M25+L25),1))</f>
        <v/>
      </c>
      <c r="T2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5" s="68">
        <f t="shared" si="1"/>
        <v>0.65</v>
      </c>
      <c r="AH25" s="14"/>
    </row>
    <row r="26" spans="1:34" ht="18" x14ac:dyDescent="0.55000000000000004">
      <c r="A26" s="69"/>
      <c r="B26" s="16" t="s">
        <v>37</v>
      </c>
      <c r="C26" s="16"/>
      <c r="D26" s="16"/>
      <c r="E26" s="17"/>
      <c r="F26" s="17"/>
      <c r="G26" s="18"/>
      <c r="H26" s="18"/>
      <c r="I26" s="1" t="str">
        <f>IFERROR(ROUND(
C26*U26/$I$4+
D26*U26/$I$4+
E26*U26/$I$4+
F26*U26/$I$4+
G26*$O$2/טבלת_ציונים13[[#This Row],[מס'' שיעורים שנלמדו]]*$G$4/$I$4,1),"")</f>
        <v/>
      </c>
      <c r="J26" s="17"/>
      <c r="K26" s="17"/>
      <c r="L26" s="17"/>
      <c r="M26" s="25" t="str">
        <f t="shared" si="0"/>
        <v/>
      </c>
      <c r="N26" s="1" t="str">
        <f>IF(טבלת_ציונים13[[#This Row],[ציון סופי]]="","",ROUND(IF((M26+L26) &gt; 100,100,M26+L26),1))</f>
        <v/>
      </c>
      <c r="T2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6" s="68">
        <f t="shared" si="1"/>
        <v>0.65</v>
      </c>
      <c r="AH26" s="14"/>
    </row>
    <row r="27" spans="1:34" ht="18" x14ac:dyDescent="0.55000000000000004">
      <c r="A27" s="69"/>
      <c r="B27" s="16" t="s">
        <v>38</v>
      </c>
      <c r="C27" s="16"/>
      <c r="D27" s="16"/>
      <c r="E27" s="17"/>
      <c r="F27" s="17"/>
      <c r="G27" s="18"/>
      <c r="H27" s="18"/>
      <c r="I27" s="1" t="str">
        <f>IFERROR(ROUND(
C27*U27/$I$4+
D27*U27/$I$4+
E27*U27/$I$4+
F27*U27/$I$4+
G27*$O$2/טבלת_ציונים13[[#This Row],[מס'' שיעורים שנלמדו]]*$G$4/$I$4,1),"")</f>
        <v/>
      </c>
      <c r="J27" s="17"/>
      <c r="K27" s="17"/>
      <c r="L27" s="17"/>
      <c r="M27" s="25" t="str">
        <f t="shared" si="0"/>
        <v/>
      </c>
      <c r="N27" s="1" t="str">
        <f>IF(טבלת_ציונים13[[#This Row],[ציון סופי]]="","",ROUND(IF((M27+L27) &gt; 100,100,M27+L27),1))</f>
        <v/>
      </c>
      <c r="T2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7" s="68">
        <f t="shared" si="1"/>
        <v>0.65</v>
      </c>
      <c r="AH27" s="14"/>
    </row>
    <row r="28" spans="1:34" ht="18" x14ac:dyDescent="0.55000000000000004">
      <c r="A28" s="69"/>
      <c r="B28" s="16" t="s">
        <v>39</v>
      </c>
      <c r="C28" s="16"/>
      <c r="D28" s="16"/>
      <c r="E28" s="17"/>
      <c r="F28" s="17"/>
      <c r="G28" s="18"/>
      <c r="H28" s="18"/>
      <c r="I28" s="1" t="str">
        <f>IFERROR(ROUND(
C28*U28/$I$4+
D28*U28/$I$4+
E28*U28/$I$4+
F28*U28/$I$4+
G28*$O$2/טבלת_ציונים13[[#This Row],[מס'' שיעורים שנלמדו]]*$G$4/$I$4,1),"")</f>
        <v/>
      </c>
      <c r="J28" s="17"/>
      <c r="K28" s="17"/>
      <c r="L28" s="17"/>
      <c r="M28" s="25" t="str">
        <f t="shared" si="0"/>
        <v/>
      </c>
      <c r="N28" s="1" t="str">
        <f>IF(טבלת_ציונים13[[#This Row],[ציון סופי]]="","",ROUND(IF((M28+L28) &gt; 100,100,M28+L28),1))</f>
        <v/>
      </c>
      <c r="T2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8" s="68">
        <f t="shared" si="1"/>
        <v>0.65</v>
      </c>
      <c r="AH28" s="14"/>
    </row>
    <row r="29" spans="1:34" ht="18" x14ac:dyDescent="0.55000000000000004">
      <c r="A29" s="69"/>
      <c r="B29" s="16" t="s">
        <v>40</v>
      </c>
      <c r="C29" s="16"/>
      <c r="D29" s="16"/>
      <c r="E29" s="17"/>
      <c r="F29" s="17"/>
      <c r="G29" s="18"/>
      <c r="H29" s="18"/>
      <c r="I29" s="1" t="str">
        <f>IFERROR(ROUND(
C29*U29/$I$4+
D29*U29/$I$4+
E29*U29/$I$4+
F29*U29/$I$4+
G29*$O$2/טבלת_ציונים13[[#This Row],[מס'' שיעורים שנלמדו]]*$G$4/$I$4,1),"")</f>
        <v/>
      </c>
      <c r="J29" s="17"/>
      <c r="K29" s="17"/>
      <c r="L29" s="17"/>
      <c r="M29" s="25" t="str">
        <f t="shared" si="0"/>
        <v/>
      </c>
      <c r="N29" s="1" t="str">
        <f>IF(טבלת_ציונים13[[#This Row],[ציון סופי]]="","",ROUND(IF((M29+L29) &gt; 100,100,M29+L29),1))</f>
        <v/>
      </c>
      <c r="T2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29" s="68">
        <f t="shared" si="1"/>
        <v>0.65</v>
      </c>
      <c r="AH29" s="14"/>
    </row>
    <row r="30" spans="1:34" ht="18" x14ac:dyDescent="0.55000000000000004">
      <c r="A30" s="69"/>
      <c r="B30" s="16" t="s">
        <v>41</v>
      </c>
      <c r="C30" s="16"/>
      <c r="D30" s="16"/>
      <c r="E30" s="17"/>
      <c r="F30" s="17"/>
      <c r="G30" s="18"/>
      <c r="H30" s="18"/>
      <c r="I30" s="1" t="str">
        <f>IFERROR(ROUND(
C30*U30/$I$4+
D30*U30/$I$4+
E30*U30/$I$4+
F30*U30/$I$4+
G30*$O$2/טבלת_ציונים13[[#This Row],[מס'' שיעורים שנלמדו]]*$G$4/$I$4,1),"")</f>
        <v/>
      </c>
      <c r="J30" s="17"/>
      <c r="K30" s="17"/>
      <c r="L30" s="17"/>
      <c r="M30" s="25" t="str">
        <f t="shared" si="0"/>
        <v/>
      </c>
      <c r="N30" s="1" t="str">
        <f>IF(טבלת_ציונים13[[#This Row],[ציון סופי]]="","",ROUND(IF((M30+L30) &gt; 100,100,M30+L30),1))</f>
        <v/>
      </c>
      <c r="T3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0" s="68">
        <f t="shared" si="1"/>
        <v>0.65</v>
      </c>
      <c r="AH30" s="14"/>
    </row>
    <row r="31" spans="1:34" ht="18" x14ac:dyDescent="0.55000000000000004">
      <c r="A31" s="69"/>
      <c r="B31" s="16" t="s">
        <v>42</v>
      </c>
      <c r="C31" s="16"/>
      <c r="D31" s="16"/>
      <c r="E31" s="17"/>
      <c r="F31" s="17"/>
      <c r="G31" s="18"/>
      <c r="H31" s="18"/>
      <c r="I31" s="1" t="str">
        <f>IFERROR(ROUND(
C31*U31/$I$4+
D31*U31/$I$4+
E31*U31/$I$4+
F31*U31/$I$4+
G31*$O$2/טבלת_ציונים13[[#This Row],[מס'' שיעורים שנלמדו]]*$G$4/$I$4,1),"")</f>
        <v/>
      </c>
      <c r="J31" s="17"/>
      <c r="K31" s="17"/>
      <c r="L31" s="17"/>
      <c r="M31" s="25" t="str">
        <f t="shared" si="0"/>
        <v/>
      </c>
      <c r="N31" s="1" t="str">
        <f>IF(טבלת_ציונים13[[#This Row],[ציון סופי]]="","",ROUND(IF((M31+L31) &gt; 100,100,M31+L31),1))</f>
        <v/>
      </c>
      <c r="T3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1" s="68">
        <f t="shared" si="1"/>
        <v>0.65</v>
      </c>
      <c r="AH31" s="14"/>
    </row>
    <row r="32" spans="1:34" ht="18" x14ac:dyDescent="0.55000000000000004">
      <c r="A32" s="69"/>
      <c r="B32" s="16" t="s">
        <v>43</v>
      </c>
      <c r="C32" s="16"/>
      <c r="D32" s="16"/>
      <c r="E32" s="17"/>
      <c r="F32" s="17"/>
      <c r="G32" s="18"/>
      <c r="H32" s="18"/>
      <c r="I32" s="1" t="str">
        <f>IFERROR(ROUND(
C32*U32/$I$4+
D32*U32/$I$4+
E32*U32/$I$4+
F32*U32/$I$4+
G32*$O$2/טבלת_ציונים13[[#This Row],[מס'' שיעורים שנלמדו]]*$G$4/$I$4,1),"")</f>
        <v/>
      </c>
      <c r="J32" s="17"/>
      <c r="K32" s="17"/>
      <c r="L32" s="17"/>
      <c r="M32" s="25" t="str">
        <f t="shared" si="0"/>
        <v/>
      </c>
      <c r="N32" s="1" t="str">
        <f>IF(טבלת_ציונים13[[#This Row],[ציון סופי]]="","",ROUND(IF((M32+L32) &gt; 100,100,M32+L32),1))</f>
        <v/>
      </c>
      <c r="T3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2" s="68">
        <f t="shared" si="1"/>
        <v>0.65</v>
      </c>
      <c r="AH32" s="14"/>
    </row>
    <row r="33" spans="1:34" ht="18" x14ac:dyDescent="0.55000000000000004">
      <c r="A33" s="69"/>
      <c r="B33" s="16" t="s">
        <v>44</v>
      </c>
      <c r="C33" s="16"/>
      <c r="D33" s="16"/>
      <c r="E33" s="17"/>
      <c r="F33" s="17"/>
      <c r="G33" s="18"/>
      <c r="H33" s="18"/>
      <c r="I33" s="1" t="str">
        <f>IFERROR(ROUND(
C33*U33/$I$4+
D33*U33/$I$4+
E33*U33/$I$4+
F33*U33/$I$4+
G33*$O$2/טבלת_ציונים13[[#This Row],[מס'' שיעורים שנלמדו]]*$G$4/$I$4,1),"")</f>
        <v/>
      </c>
      <c r="J33" s="17"/>
      <c r="K33" s="17"/>
      <c r="L33" s="17"/>
      <c r="M33" s="25" t="str">
        <f t="shared" si="0"/>
        <v/>
      </c>
      <c r="N33" s="1" t="str">
        <f>IF(טבלת_ציונים13[[#This Row],[ציון סופי]]="","",ROUND(IF((M33+L33) &gt; 100,100,M33+L33),1))</f>
        <v/>
      </c>
      <c r="T3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3" s="68">
        <f t="shared" si="1"/>
        <v>0.65</v>
      </c>
      <c r="AH33" s="14"/>
    </row>
    <row r="34" spans="1:34" ht="18" x14ac:dyDescent="0.55000000000000004">
      <c r="A34" s="69"/>
      <c r="B34" s="16" t="s">
        <v>45</v>
      </c>
      <c r="C34" s="16"/>
      <c r="D34" s="16"/>
      <c r="E34" s="17"/>
      <c r="F34" s="17"/>
      <c r="G34" s="18"/>
      <c r="H34" s="18"/>
      <c r="I34" s="1" t="str">
        <f>IFERROR(ROUND(
C34*U34/$I$4+
D34*U34/$I$4+
E34*U34/$I$4+
F34*U34/$I$4+
G34*$O$2/טבלת_ציונים13[[#This Row],[מס'' שיעורים שנלמדו]]*$G$4/$I$4,1),"")</f>
        <v/>
      </c>
      <c r="J34" s="17"/>
      <c r="K34" s="17"/>
      <c r="L34" s="17"/>
      <c r="M34" s="25" t="str">
        <f t="shared" si="0"/>
        <v/>
      </c>
      <c r="N34" s="1" t="str">
        <f>IF(טבלת_ציונים13[[#This Row],[ציון סופי]]="","",ROUND(IF((M34+L34) &gt; 100,100,M34+L34),1))</f>
        <v/>
      </c>
      <c r="T3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4" s="68">
        <f t="shared" si="1"/>
        <v>0.65</v>
      </c>
      <c r="AH34" s="14"/>
    </row>
    <row r="35" spans="1:34" ht="18" x14ac:dyDescent="0.55000000000000004">
      <c r="A35" s="69"/>
      <c r="B35" s="16" t="s">
        <v>46</v>
      </c>
      <c r="C35" s="16"/>
      <c r="D35" s="16"/>
      <c r="E35" s="17"/>
      <c r="F35" s="17"/>
      <c r="G35" s="18"/>
      <c r="H35" s="18"/>
      <c r="I35" s="1" t="str">
        <f>IFERROR(ROUND(
C35*U35/$I$4+
D35*U35/$I$4+
E35*U35/$I$4+
F35*U35/$I$4+
G35*$O$2/טבלת_ציונים13[[#This Row],[מס'' שיעורים שנלמדו]]*$G$4/$I$4,1),"")</f>
        <v/>
      </c>
      <c r="J35" s="17"/>
      <c r="K35" s="17"/>
      <c r="L35" s="17"/>
      <c r="M35" s="25" t="str">
        <f t="shared" si="0"/>
        <v/>
      </c>
      <c r="N35" s="1" t="str">
        <f>IF(טבלת_ציונים13[[#This Row],[ציון סופי]]="","",ROUND(IF((M35+L35) &gt; 100,100,M35+L35),1))</f>
        <v/>
      </c>
      <c r="T3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5" s="68">
        <f t="shared" si="1"/>
        <v>0.65</v>
      </c>
      <c r="AH35" s="14"/>
    </row>
    <row r="36" spans="1:34" ht="18" x14ac:dyDescent="0.55000000000000004">
      <c r="A36" s="69"/>
      <c r="B36" s="16" t="s">
        <v>47</v>
      </c>
      <c r="C36" s="16"/>
      <c r="D36" s="16"/>
      <c r="E36" s="17"/>
      <c r="F36" s="17"/>
      <c r="G36" s="18"/>
      <c r="H36" s="18"/>
      <c r="I36" s="1" t="str">
        <f>IFERROR(ROUND(
C36*U36/$I$4+
D36*U36/$I$4+
E36*U36/$I$4+
F36*U36/$I$4+
G36*$O$2/טבלת_ציונים13[[#This Row],[מס'' שיעורים שנלמדו]]*$G$4/$I$4,1),"")</f>
        <v/>
      </c>
      <c r="J36" s="17"/>
      <c r="K36" s="17"/>
      <c r="L36" s="17"/>
      <c r="M36" s="25" t="str">
        <f t="shared" si="0"/>
        <v/>
      </c>
      <c r="N36" s="1" t="str">
        <f>IF(טבלת_ציונים13[[#This Row],[ציון סופי]]="","",ROUND(IF((M36+L36) &gt; 100,100,M36+L36),1))</f>
        <v/>
      </c>
      <c r="T3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6" s="68">
        <f t="shared" si="1"/>
        <v>0.65</v>
      </c>
      <c r="AH36" s="14"/>
    </row>
    <row r="37" spans="1:34" ht="18" x14ac:dyDescent="0.55000000000000004">
      <c r="A37" s="69"/>
      <c r="B37" s="16" t="s">
        <v>48</v>
      </c>
      <c r="C37" s="16"/>
      <c r="D37" s="16"/>
      <c r="E37" s="17"/>
      <c r="F37" s="17"/>
      <c r="G37" s="18"/>
      <c r="H37" s="18"/>
      <c r="I37" s="1" t="str">
        <f>IFERROR(ROUND(
C37*U37/$I$4+
D37*U37/$I$4+
E37*U37/$I$4+
F37*U37/$I$4+
G37*$O$2/טבלת_ציונים13[[#This Row],[מס'' שיעורים שנלמדו]]*$G$4/$I$4,1),"")</f>
        <v/>
      </c>
      <c r="J37" s="17"/>
      <c r="K37" s="17"/>
      <c r="L37" s="17"/>
      <c r="M37" s="25" t="str">
        <f t="shared" si="0"/>
        <v/>
      </c>
      <c r="N37" s="1" t="str">
        <f>IF(טבלת_ציונים13[[#This Row],[ציון סופי]]="","",ROUND(IF((M37+L37) &gt; 100,100,M37+L37),1))</f>
        <v/>
      </c>
      <c r="T3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7" s="68">
        <f t="shared" si="1"/>
        <v>0.65</v>
      </c>
      <c r="AH37" s="14"/>
    </row>
    <row r="38" spans="1:34" ht="18" x14ac:dyDescent="0.55000000000000004">
      <c r="A38" s="69"/>
      <c r="B38" s="16" t="s">
        <v>49</v>
      </c>
      <c r="C38" s="16"/>
      <c r="D38" s="16"/>
      <c r="E38" s="17"/>
      <c r="F38" s="17"/>
      <c r="G38" s="18"/>
      <c r="H38" s="18"/>
      <c r="I38" s="1" t="str">
        <f>IFERROR(ROUND(
C38*U38/$I$4+
D38*U38/$I$4+
E38*U38/$I$4+
F38*U38/$I$4+
G38*$O$2/טבלת_ציונים13[[#This Row],[מס'' שיעורים שנלמדו]]*$G$4/$I$4,1),"")</f>
        <v/>
      </c>
      <c r="J38" s="17"/>
      <c r="K38" s="17"/>
      <c r="L38" s="17"/>
      <c r="M38" s="25" t="str">
        <f t="shared" ref="M38:M65" si="2">IF(ROUND(($C$4*C38)+($D$4*D38)+($E$4*E38)+($F$4*F38)+($J$4*J38)+($K$4*K38),1)=0, "",ROUND(($C$4*C38)+($D$4*D38)+($E$4*E38)+($F$4*F38)+($J$4*J38)+($K$4*K38),1))</f>
        <v/>
      </c>
      <c r="N38" s="1" t="str">
        <f>IF(טבלת_ציונים13[[#This Row],[ציון סופי]]="","",ROUND(IF((M38+L38) &gt; 100,100,M38+L38),1))</f>
        <v/>
      </c>
      <c r="T3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8" s="68">
        <f t="shared" si="1"/>
        <v>0.65</v>
      </c>
      <c r="AH38" s="14"/>
    </row>
    <row r="39" spans="1:34" ht="18" x14ac:dyDescent="0.55000000000000004">
      <c r="A39" s="69"/>
      <c r="B39" s="16" t="s">
        <v>50</v>
      </c>
      <c r="C39" s="16"/>
      <c r="D39" s="16"/>
      <c r="E39" s="17"/>
      <c r="F39" s="17"/>
      <c r="G39" s="18"/>
      <c r="H39" s="18"/>
      <c r="I39" s="1" t="str">
        <f>IFERROR(ROUND(
C39*U39/$I$4+
D39*U39/$I$4+
E39*U39/$I$4+
F39*U39/$I$4+
G39*$O$2/טבלת_ציונים13[[#This Row],[מס'' שיעורים שנלמדו]]*$G$4/$I$4,1),"")</f>
        <v/>
      </c>
      <c r="J39" s="17"/>
      <c r="K39" s="17"/>
      <c r="L39" s="17"/>
      <c r="M39" s="25" t="str">
        <f t="shared" si="2"/>
        <v/>
      </c>
      <c r="N39" s="1" t="str">
        <f>IF(טבלת_ציונים13[[#This Row],[ציון סופי]]="","",ROUND(IF((M39+L39) &gt; 100,100,M39+L39),1))</f>
        <v/>
      </c>
      <c r="T3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39" s="68">
        <f t="shared" si="1"/>
        <v>0.65</v>
      </c>
      <c r="AH39" s="14"/>
    </row>
    <row r="40" spans="1:34" ht="18" x14ac:dyDescent="0.55000000000000004">
      <c r="A40" s="69"/>
      <c r="B40" s="16" t="s">
        <v>51</v>
      </c>
      <c r="C40" s="16"/>
      <c r="D40" s="16"/>
      <c r="E40" s="17"/>
      <c r="F40" s="17"/>
      <c r="G40" s="18"/>
      <c r="H40" s="18"/>
      <c r="I40" s="1" t="str">
        <f>IFERROR(ROUND(
C40*U40/$I$4+
D40*U40/$I$4+
E40*U40/$I$4+
F40*U40/$I$4+
G40*$O$2/טבלת_ציונים13[[#This Row],[מס'' שיעורים שנלמדו]]*$G$4/$I$4,1),"")</f>
        <v/>
      </c>
      <c r="J40" s="17"/>
      <c r="K40" s="17"/>
      <c r="L40" s="17"/>
      <c r="M40" s="25" t="str">
        <f t="shared" si="2"/>
        <v/>
      </c>
      <c r="N40" s="1" t="str">
        <f>IF(טבלת_ציונים13[[#This Row],[ציון סופי]]="","",ROUND(IF((M40+L40) &gt; 100,100,M40+L40),1))</f>
        <v/>
      </c>
      <c r="T4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0" s="68">
        <f t="shared" si="1"/>
        <v>0.65</v>
      </c>
      <c r="AH40" s="14"/>
    </row>
    <row r="41" spans="1:34" ht="18" x14ac:dyDescent="0.55000000000000004">
      <c r="A41" s="69"/>
      <c r="B41" s="16" t="s">
        <v>52</v>
      </c>
      <c r="C41" s="16"/>
      <c r="D41" s="16"/>
      <c r="E41" s="17"/>
      <c r="F41" s="17"/>
      <c r="G41" s="18"/>
      <c r="H41" s="18"/>
      <c r="I41" s="1" t="str">
        <f>IFERROR(ROUND(
C41*U41/$I$4+
D41*U41/$I$4+
E41*U41/$I$4+
F41*U41/$I$4+
G41*$O$2/טבלת_ציונים13[[#This Row],[מס'' שיעורים שנלמדו]]*$G$4/$I$4,1),"")</f>
        <v/>
      </c>
      <c r="J41" s="17"/>
      <c r="K41" s="17"/>
      <c r="L41" s="17"/>
      <c r="M41" s="25" t="str">
        <f t="shared" si="2"/>
        <v/>
      </c>
      <c r="N41" s="1" t="str">
        <f>IF(טבלת_ציונים13[[#This Row],[ציון סופי]]="","",ROUND(IF((M41+L41) &gt; 100,100,M41+L41),1))</f>
        <v/>
      </c>
      <c r="T4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1" s="68">
        <f t="shared" si="1"/>
        <v>0.65</v>
      </c>
      <c r="AH41" s="14"/>
    </row>
    <row r="42" spans="1:34" ht="18" x14ac:dyDescent="0.55000000000000004">
      <c r="A42" s="69"/>
      <c r="B42" s="16" t="s">
        <v>53</v>
      </c>
      <c r="C42" s="16"/>
      <c r="D42" s="16"/>
      <c r="E42" s="17"/>
      <c r="F42" s="17"/>
      <c r="G42" s="18"/>
      <c r="H42" s="18"/>
      <c r="I42" s="1" t="str">
        <f>IFERROR(ROUND(
C42*U42/$I$4+
D42*U42/$I$4+
E42*U42/$I$4+
F42*U42/$I$4+
G42*$O$2/טבלת_ציונים13[[#This Row],[מס'' שיעורים שנלמדו]]*$G$4/$I$4,1),"")</f>
        <v/>
      </c>
      <c r="J42" s="17"/>
      <c r="K42" s="17"/>
      <c r="L42" s="17"/>
      <c r="M42" s="25" t="str">
        <f t="shared" si="2"/>
        <v/>
      </c>
      <c r="N42" s="1" t="str">
        <f>IF(טבלת_ציונים13[[#This Row],[ציון סופי]]="","",ROUND(IF((M42+L42) &gt; 100,100,M42+L42),1))</f>
        <v/>
      </c>
      <c r="T4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2" s="68">
        <f t="shared" si="1"/>
        <v>0.65</v>
      </c>
      <c r="AH42" s="14"/>
    </row>
    <row r="43" spans="1:34" ht="18" x14ac:dyDescent="0.55000000000000004">
      <c r="A43" s="69"/>
      <c r="B43" s="16" t="s">
        <v>54</v>
      </c>
      <c r="C43" s="16"/>
      <c r="D43" s="16"/>
      <c r="E43" s="17"/>
      <c r="F43" s="17"/>
      <c r="G43" s="18"/>
      <c r="H43" s="18"/>
      <c r="I43" s="1" t="str">
        <f>IFERROR(ROUND(
C43*U43/$I$4+
D43*U43/$I$4+
E43*U43/$I$4+
F43*U43/$I$4+
G43*$O$2/טבלת_ציונים13[[#This Row],[מס'' שיעורים שנלמדו]]*$G$4/$I$4,1),"")</f>
        <v/>
      </c>
      <c r="J43" s="17"/>
      <c r="K43" s="17"/>
      <c r="L43" s="17"/>
      <c r="M43" s="25" t="str">
        <f t="shared" si="2"/>
        <v/>
      </c>
      <c r="N43" s="1" t="str">
        <f>IF(טבלת_ציונים13[[#This Row],[ציון סופי]]="","",ROUND(IF((M43+L43) &gt; 100,100,M43+L43),1))</f>
        <v/>
      </c>
      <c r="T4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3" s="68">
        <f t="shared" si="1"/>
        <v>0.65</v>
      </c>
      <c r="AH43" s="14"/>
    </row>
    <row r="44" spans="1:34" ht="18" x14ac:dyDescent="0.55000000000000004">
      <c r="A44" s="69"/>
      <c r="B44" s="16" t="s">
        <v>55</v>
      </c>
      <c r="C44" s="16"/>
      <c r="D44" s="16"/>
      <c r="E44" s="17"/>
      <c r="F44" s="17"/>
      <c r="G44" s="18"/>
      <c r="H44" s="18"/>
      <c r="I44" s="1" t="str">
        <f>IFERROR(ROUND(
C44*U44/$I$4+
D44*U44/$I$4+
E44*U44/$I$4+
F44*U44/$I$4+
G44*$O$2/טבלת_ציונים13[[#This Row],[מס'' שיעורים שנלמדו]]*$G$4/$I$4,1),"")</f>
        <v/>
      </c>
      <c r="J44" s="17"/>
      <c r="K44" s="17"/>
      <c r="L44" s="17"/>
      <c r="M44" s="25" t="str">
        <f t="shared" si="2"/>
        <v/>
      </c>
      <c r="N44" s="1" t="str">
        <f>IF(טבלת_ציונים13[[#This Row],[ציון סופי]]="","",ROUND(IF((M44+L44) &gt; 100,100,M44+L44),1))</f>
        <v/>
      </c>
      <c r="T4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4" s="68">
        <f t="shared" si="1"/>
        <v>0.65</v>
      </c>
      <c r="AH44" s="14"/>
    </row>
    <row r="45" spans="1:34" ht="18" x14ac:dyDescent="0.55000000000000004">
      <c r="A45" s="69"/>
      <c r="B45" s="16" t="s">
        <v>56</v>
      </c>
      <c r="C45" s="16"/>
      <c r="D45" s="16"/>
      <c r="E45" s="17"/>
      <c r="F45" s="17"/>
      <c r="G45" s="18"/>
      <c r="H45" s="18"/>
      <c r="I45" s="1" t="str">
        <f>IFERROR(ROUND(
C45*U45/$I$4+
D45*U45/$I$4+
E45*U45/$I$4+
F45*U45/$I$4+
G45*$O$2/טבלת_ציונים13[[#This Row],[מס'' שיעורים שנלמדו]]*$G$4/$I$4,1),"")</f>
        <v/>
      </c>
      <c r="J45" s="17"/>
      <c r="K45" s="17"/>
      <c r="L45" s="17"/>
      <c r="M45" s="25" t="str">
        <f t="shared" si="2"/>
        <v/>
      </c>
      <c r="N45" s="1" t="str">
        <f>IF(טבלת_ציונים13[[#This Row],[ציון סופי]]="","",ROUND(IF((M45+L45) &gt; 100,100,M45+L45),1))</f>
        <v/>
      </c>
      <c r="T4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5" s="68">
        <f t="shared" si="1"/>
        <v>0.65</v>
      </c>
      <c r="AH45" s="14"/>
    </row>
    <row r="46" spans="1:34" ht="18" x14ac:dyDescent="0.55000000000000004">
      <c r="A46" s="69"/>
      <c r="B46" s="16" t="s">
        <v>57</v>
      </c>
      <c r="C46" s="16"/>
      <c r="D46" s="16"/>
      <c r="E46" s="17"/>
      <c r="F46" s="17"/>
      <c r="G46" s="18"/>
      <c r="H46" s="18"/>
      <c r="I46" s="1" t="str">
        <f>IFERROR(ROUND(
C46*U46/$I$4+
D46*U46/$I$4+
E46*U46/$I$4+
F46*U46/$I$4+
G46*$O$2/טבלת_ציונים13[[#This Row],[מס'' שיעורים שנלמדו]]*$G$4/$I$4,1),"")</f>
        <v/>
      </c>
      <c r="J46" s="17"/>
      <c r="K46" s="17"/>
      <c r="L46" s="17"/>
      <c r="M46" s="25" t="str">
        <f t="shared" si="2"/>
        <v/>
      </c>
      <c r="N46" s="1" t="str">
        <f>IF(טבלת_ציונים13[[#This Row],[ציון סופי]]="","",ROUND(IF((M46+L46) &gt; 100,100,M46+L46),1))</f>
        <v/>
      </c>
      <c r="T4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6" s="68">
        <f t="shared" si="1"/>
        <v>0.65</v>
      </c>
      <c r="AH46" s="14"/>
    </row>
    <row r="47" spans="1:34" ht="18" x14ac:dyDescent="0.55000000000000004">
      <c r="A47" s="69"/>
      <c r="B47" s="16" t="s">
        <v>58</v>
      </c>
      <c r="C47" s="16"/>
      <c r="D47" s="16"/>
      <c r="E47" s="17"/>
      <c r="F47" s="17"/>
      <c r="G47" s="18"/>
      <c r="H47" s="18"/>
      <c r="I47" s="1" t="str">
        <f>IFERROR(ROUND(
C47*U47/$I$4+
D47*U47/$I$4+
E47*U47/$I$4+
F47*U47/$I$4+
G47*$O$2/טבלת_ציונים13[[#This Row],[מס'' שיעורים שנלמדו]]*$G$4/$I$4,1),"")</f>
        <v/>
      </c>
      <c r="J47" s="17"/>
      <c r="K47" s="17"/>
      <c r="L47" s="17"/>
      <c r="M47" s="25" t="str">
        <f t="shared" si="2"/>
        <v/>
      </c>
      <c r="N47" s="1" t="str">
        <f>IF(טבלת_ציונים13[[#This Row],[ציון סופי]]="","",ROUND(IF((M47+L47) &gt; 100,100,M47+L47),1))</f>
        <v/>
      </c>
      <c r="T4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7" s="68">
        <f t="shared" si="1"/>
        <v>0.65</v>
      </c>
      <c r="AH47" s="14"/>
    </row>
    <row r="48" spans="1:34" ht="18" x14ac:dyDescent="0.55000000000000004">
      <c r="A48" s="69"/>
      <c r="B48" s="16" t="s">
        <v>59</v>
      </c>
      <c r="C48" s="16"/>
      <c r="D48" s="16"/>
      <c r="E48" s="17"/>
      <c r="F48" s="17"/>
      <c r="G48" s="18"/>
      <c r="H48" s="18"/>
      <c r="I48" s="1" t="str">
        <f>IFERROR(ROUND(
C48*U48/$I$4+
D48*U48/$I$4+
E48*U48/$I$4+
F48*U48/$I$4+
G48*$O$2/טבלת_ציונים13[[#This Row],[מס'' שיעורים שנלמדו]]*$G$4/$I$4,1),"")</f>
        <v/>
      </c>
      <c r="J48" s="17"/>
      <c r="K48" s="17"/>
      <c r="L48" s="17"/>
      <c r="M48" s="25" t="str">
        <f t="shared" si="2"/>
        <v/>
      </c>
      <c r="N48" s="1" t="str">
        <f>IF(טבלת_ציונים13[[#This Row],[ציון סופי]]="","",ROUND(IF((M48+L48) &gt; 100,100,M48+L48),1))</f>
        <v/>
      </c>
      <c r="T4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8" s="68">
        <f t="shared" si="1"/>
        <v>0.65</v>
      </c>
      <c r="AH48" s="14"/>
    </row>
    <row r="49" spans="1:34" ht="18" x14ac:dyDescent="0.55000000000000004">
      <c r="A49" s="69"/>
      <c r="B49" s="16" t="s">
        <v>60</v>
      </c>
      <c r="C49" s="16"/>
      <c r="D49" s="16"/>
      <c r="E49" s="17"/>
      <c r="F49" s="17"/>
      <c r="G49" s="18"/>
      <c r="H49" s="18"/>
      <c r="I49" s="1" t="str">
        <f>IFERROR(ROUND(
C49*U49/$I$4+
D49*U49/$I$4+
E49*U49/$I$4+
F49*U49/$I$4+
G49*$O$2/טבלת_ציונים13[[#This Row],[מס'' שיעורים שנלמדו]]*$G$4/$I$4,1),"")</f>
        <v/>
      </c>
      <c r="J49" s="17"/>
      <c r="K49" s="17"/>
      <c r="L49" s="17"/>
      <c r="M49" s="25" t="str">
        <f t="shared" si="2"/>
        <v/>
      </c>
      <c r="N49" s="1" t="str">
        <f>IF(טבלת_ציונים13[[#This Row],[ציון סופי]]="","",ROUND(IF((M49+L49) &gt; 100,100,M49+L49),1))</f>
        <v/>
      </c>
      <c r="T4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49" s="68">
        <f t="shared" si="1"/>
        <v>0.65</v>
      </c>
      <c r="AH49" s="14"/>
    </row>
    <row r="50" spans="1:34" ht="18" x14ac:dyDescent="0.55000000000000004">
      <c r="A50" s="69"/>
      <c r="B50" s="16" t="s">
        <v>61</v>
      </c>
      <c r="C50" s="16"/>
      <c r="D50" s="16"/>
      <c r="E50" s="17"/>
      <c r="F50" s="17"/>
      <c r="G50" s="18"/>
      <c r="H50" s="18"/>
      <c r="I50" s="1" t="str">
        <f>IFERROR(ROUND(
C50*U50/$I$4+
D50*U50/$I$4+
E50*U50/$I$4+
F50*U50/$I$4+
G50*$O$2/טבלת_ציונים13[[#This Row],[מס'' שיעורים שנלמדו]]*$G$4/$I$4,1),"")</f>
        <v/>
      </c>
      <c r="J50" s="17"/>
      <c r="K50" s="17"/>
      <c r="L50" s="17"/>
      <c r="M50" s="25" t="str">
        <f t="shared" si="2"/>
        <v/>
      </c>
      <c r="N50" s="1" t="str">
        <f>IF(טבלת_ציונים13[[#This Row],[ציון סופי]]="","",ROUND(IF((M50+L50) &gt; 100,100,M50+L50),1))</f>
        <v/>
      </c>
      <c r="T5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0" s="68">
        <f t="shared" si="1"/>
        <v>0.65</v>
      </c>
      <c r="AH50" s="14"/>
    </row>
    <row r="51" spans="1:34" ht="18" x14ac:dyDescent="0.55000000000000004">
      <c r="A51" s="69"/>
      <c r="B51" s="16" t="s">
        <v>62</v>
      </c>
      <c r="C51" s="16"/>
      <c r="D51" s="16"/>
      <c r="E51" s="17"/>
      <c r="F51" s="17"/>
      <c r="G51" s="18"/>
      <c r="H51" s="18"/>
      <c r="I51" s="1" t="str">
        <f>IFERROR(ROUND(
C51*U51/$I$4+
D51*U51/$I$4+
E51*U51/$I$4+
F51*U51/$I$4+
G51*$O$2/טבלת_ציונים13[[#This Row],[מס'' שיעורים שנלמדו]]*$G$4/$I$4,1),"")</f>
        <v/>
      </c>
      <c r="J51" s="17"/>
      <c r="K51" s="17"/>
      <c r="L51" s="17"/>
      <c r="M51" s="25" t="str">
        <f t="shared" si="2"/>
        <v/>
      </c>
      <c r="N51" s="1" t="str">
        <f>IF(טבלת_ציונים13[[#This Row],[ציון סופי]]="","",ROUND(IF((M51+L51) &gt; 100,100,M51+L51),1))</f>
        <v/>
      </c>
      <c r="T5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1" s="68">
        <f t="shared" si="1"/>
        <v>0.65</v>
      </c>
      <c r="AH51" s="14"/>
    </row>
    <row r="52" spans="1:34" ht="18" x14ac:dyDescent="0.55000000000000004">
      <c r="A52" s="69"/>
      <c r="B52" s="16" t="s">
        <v>63</v>
      </c>
      <c r="C52" s="16"/>
      <c r="D52" s="16"/>
      <c r="E52" s="17"/>
      <c r="F52" s="17"/>
      <c r="G52" s="18"/>
      <c r="H52" s="18"/>
      <c r="I52" s="1" t="str">
        <f>IFERROR(ROUND(
C52*U52/$I$4+
D52*U52/$I$4+
E52*U52/$I$4+
F52*U52/$I$4+
G52*$O$2/טבלת_ציונים13[[#This Row],[מס'' שיעורים שנלמדו]]*$G$4/$I$4,1),"")</f>
        <v/>
      </c>
      <c r="J52" s="17"/>
      <c r="K52" s="17"/>
      <c r="L52" s="17"/>
      <c r="M52" s="25" t="str">
        <f t="shared" si="2"/>
        <v/>
      </c>
      <c r="N52" s="1" t="str">
        <f>IF(טבלת_ציונים13[[#This Row],[ציון סופי]]="","",ROUND(IF((M52+L52) &gt; 100,100,M52+L52),1))</f>
        <v/>
      </c>
      <c r="T5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2" s="68">
        <f t="shared" si="1"/>
        <v>0.65</v>
      </c>
      <c r="AH52" s="14"/>
    </row>
    <row r="53" spans="1:34" ht="18" x14ac:dyDescent="0.55000000000000004">
      <c r="A53" s="69"/>
      <c r="B53" s="16" t="s">
        <v>64</v>
      </c>
      <c r="C53" s="16"/>
      <c r="D53" s="16"/>
      <c r="E53" s="17"/>
      <c r="F53" s="17"/>
      <c r="G53" s="18"/>
      <c r="H53" s="18"/>
      <c r="I53" s="1" t="str">
        <f>IFERROR(ROUND(
C53*U53/$I$4+
D53*U53/$I$4+
E53*U53/$I$4+
F53*U53/$I$4+
G53*$O$2/טבלת_ציונים13[[#This Row],[מס'' שיעורים שנלמדו]]*$G$4/$I$4,1),"")</f>
        <v/>
      </c>
      <c r="J53" s="17"/>
      <c r="K53" s="17"/>
      <c r="L53" s="17"/>
      <c r="M53" s="25" t="str">
        <f t="shared" si="2"/>
        <v/>
      </c>
      <c r="N53" s="1" t="str">
        <f>IF(טבלת_ציונים13[[#This Row],[ציון סופי]]="","",ROUND(IF((M53+L53) &gt; 100,100,M53+L53),1))</f>
        <v/>
      </c>
      <c r="T5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3" s="68">
        <f t="shared" si="1"/>
        <v>0.65</v>
      </c>
      <c r="AH53" s="14"/>
    </row>
    <row r="54" spans="1:34" ht="18" x14ac:dyDescent="0.55000000000000004">
      <c r="A54" s="69"/>
      <c r="B54" s="16" t="s">
        <v>65</v>
      </c>
      <c r="C54" s="16"/>
      <c r="D54" s="16"/>
      <c r="E54" s="17"/>
      <c r="F54" s="17"/>
      <c r="G54" s="18"/>
      <c r="H54" s="18"/>
      <c r="I54" s="1" t="str">
        <f>IFERROR(ROUND(
C54*U54/$I$4+
D54*U54/$I$4+
E54*U54/$I$4+
F54*U54/$I$4+
G54*$O$2/טבלת_ציונים13[[#This Row],[מס'' שיעורים שנלמדו]]*$G$4/$I$4,1),"")</f>
        <v/>
      </c>
      <c r="J54" s="17"/>
      <c r="K54" s="17"/>
      <c r="L54" s="17"/>
      <c r="M54" s="25" t="str">
        <f t="shared" si="2"/>
        <v/>
      </c>
      <c r="N54" s="1" t="str">
        <f>IF(טבלת_ציונים13[[#This Row],[ציון סופי]]="","",ROUND(IF((M54+L54) &gt; 100,100,M54+L54),1))</f>
        <v/>
      </c>
      <c r="T5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4" s="68">
        <f t="shared" si="1"/>
        <v>0.65</v>
      </c>
      <c r="AH54" s="14"/>
    </row>
    <row r="55" spans="1:34" ht="18" x14ac:dyDescent="0.55000000000000004">
      <c r="A55" s="69"/>
      <c r="B55" s="16" t="s">
        <v>66</v>
      </c>
      <c r="C55" s="16"/>
      <c r="D55" s="16"/>
      <c r="E55" s="17"/>
      <c r="F55" s="17"/>
      <c r="G55" s="18"/>
      <c r="H55" s="18"/>
      <c r="I55" s="1" t="str">
        <f>IFERROR(ROUND(
C55*U55/$I$4+
D55*U55/$I$4+
E55*U55/$I$4+
F55*U55/$I$4+
G55*$O$2/טבלת_ציונים13[[#This Row],[מס'' שיעורים שנלמדו]]*$G$4/$I$4,1),"")</f>
        <v/>
      </c>
      <c r="J55" s="17"/>
      <c r="K55" s="17"/>
      <c r="L55" s="17"/>
      <c r="M55" s="25" t="str">
        <f t="shared" si="2"/>
        <v/>
      </c>
      <c r="N55" s="1" t="str">
        <f>IF(טבלת_ציונים13[[#This Row],[ציון סופי]]="","",ROUND(IF((M55+L55) &gt; 100,100,M55+L55),1))</f>
        <v/>
      </c>
      <c r="T5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5" s="68">
        <f t="shared" si="1"/>
        <v>0.65</v>
      </c>
      <c r="AH55" s="14"/>
    </row>
    <row r="56" spans="1:34" ht="18" x14ac:dyDescent="0.55000000000000004">
      <c r="A56" s="69"/>
      <c r="B56" s="16" t="s">
        <v>67</v>
      </c>
      <c r="C56" s="16"/>
      <c r="D56" s="16"/>
      <c r="E56" s="17"/>
      <c r="F56" s="17"/>
      <c r="G56" s="18"/>
      <c r="H56" s="18"/>
      <c r="I56" s="1" t="str">
        <f>IFERROR(ROUND(
C56*U56/$I$4+
D56*U56/$I$4+
E56*U56/$I$4+
F56*U56/$I$4+
G56*$O$2/טבלת_ציונים13[[#This Row],[מס'' שיעורים שנלמדו]]*$G$4/$I$4,1),"")</f>
        <v/>
      </c>
      <c r="J56" s="17"/>
      <c r="K56" s="17"/>
      <c r="L56" s="17"/>
      <c r="M56" s="25" t="str">
        <f t="shared" si="2"/>
        <v/>
      </c>
      <c r="N56" s="1" t="str">
        <f>IF(טבלת_ציונים13[[#This Row],[ציון סופי]]="","",ROUND(IF((M56+L56) &gt; 100,100,M56+L56),1))</f>
        <v/>
      </c>
      <c r="T56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6" s="68">
        <f t="shared" si="1"/>
        <v>0.65</v>
      </c>
      <c r="AH56" s="14"/>
    </row>
    <row r="57" spans="1:34" ht="18" x14ac:dyDescent="0.55000000000000004">
      <c r="A57" s="69"/>
      <c r="B57" s="16" t="s">
        <v>68</v>
      </c>
      <c r="C57" s="16"/>
      <c r="D57" s="16"/>
      <c r="E57" s="17"/>
      <c r="F57" s="17"/>
      <c r="G57" s="18"/>
      <c r="H57" s="18"/>
      <c r="I57" s="1" t="str">
        <f>IFERROR(ROUND(
C57*U57/$I$4+
D57*U57/$I$4+
E57*U57/$I$4+
F57*U57/$I$4+
G57*$O$2/טבלת_ציונים13[[#This Row],[מס'' שיעורים שנלמדו]]*$G$4/$I$4,1),"")</f>
        <v/>
      </c>
      <c r="J57" s="17"/>
      <c r="K57" s="17"/>
      <c r="L57" s="17"/>
      <c r="M57" s="25" t="str">
        <f t="shared" si="2"/>
        <v/>
      </c>
      <c r="N57" s="1" t="str">
        <f>IF(טבלת_ציונים13[[#This Row],[ציון סופי]]="","",ROUND(IF((M57+L57) &gt; 100,100,M57+L57),1))</f>
        <v/>
      </c>
      <c r="T57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7" s="68">
        <f t="shared" si="1"/>
        <v>0.65</v>
      </c>
      <c r="AH57" s="14"/>
    </row>
    <row r="58" spans="1:34" ht="18" x14ac:dyDescent="0.55000000000000004">
      <c r="A58" s="69"/>
      <c r="B58" s="16" t="s">
        <v>69</v>
      </c>
      <c r="C58" s="16"/>
      <c r="D58" s="16"/>
      <c r="E58" s="17"/>
      <c r="F58" s="17"/>
      <c r="G58" s="18"/>
      <c r="H58" s="18"/>
      <c r="I58" s="1" t="str">
        <f>IFERROR(ROUND(
C58*U58/$I$4+
D58*U58/$I$4+
E58*U58/$I$4+
F58*U58/$I$4+
G58*$O$2/טבלת_ציונים13[[#This Row],[מס'' שיעורים שנלמדו]]*$G$4/$I$4,1),"")</f>
        <v/>
      </c>
      <c r="J58" s="17"/>
      <c r="K58" s="17"/>
      <c r="L58" s="17"/>
      <c r="M58" s="25" t="str">
        <f t="shared" si="2"/>
        <v/>
      </c>
      <c r="N58" s="1" t="str">
        <f>IF(טבלת_ציונים13[[#This Row],[ציון סופי]]="","",ROUND(IF((M58+L58) &gt; 100,100,M58+L58),1))</f>
        <v/>
      </c>
      <c r="T58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8" s="68">
        <f t="shared" si="1"/>
        <v>0.65</v>
      </c>
      <c r="AH58" s="14"/>
    </row>
    <row r="59" spans="1:34" ht="18" x14ac:dyDescent="0.55000000000000004">
      <c r="A59" s="69"/>
      <c r="B59" s="16" t="s">
        <v>70</v>
      </c>
      <c r="C59" s="16"/>
      <c r="D59" s="16"/>
      <c r="E59" s="17"/>
      <c r="F59" s="17"/>
      <c r="G59" s="18"/>
      <c r="H59" s="18"/>
      <c r="I59" s="1" t="str">
        <f>IFERROR(ROUND(
C59*U59/$I$4+
D59*U59/$I$4+
E59*U59/$I$4+
F59*U59/$I$4+
G59*$O$2/טבלת_ציונים13[[#This Row],[מס'' שיעורים שנלמדו]]*$G$4/$I$4,1),"")</f>
        <v/>
      </c>
      <c r="J59" s="17"/>
      <c r="K59" s="17"/>
      <c r="L59" s="17"/>
      <c r="M59" s="25" t="str">
        <f t="shared" si="2"/>
        <v/>
      </c>
      <c r="N59" s="1" t="str">
        <f>IF(טבלת_ציונים13[[#This Row],[ציון סופי]]="","",ROUND(IF((M59+L59) &gt; 100,100,M59+L59),1))</f>
        <v/>
      </c>
      <c r="T59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59" s="68">
        <f t="shared" si="1"/>
        <v>0.65</v>
      </c>
      <c r="AH59" s="14"/>
    </row>
    <row r="60" spans="1:34" ht="18" x14ac:dyDescent="0.55000000000000004">
      <c r="A60" s="69"/>
      <c r="B60" s="16" t="s">
        <v>71</v>
      </c>
      <c r="C60" s="16"/>
      <c r="D60" s="16"/>
      <c r="E60" s="17"/>
      <c r="F60" s="17"/>
      <c r="G60" s="18"/>
      <c r="H60" s="18"/>
      <c r="I60" s="1" t="str">
        <f>IFERROR(ROUND(
C60*U60/$I$4+
D60*U60/$I$4+
E60*U60/$I$4+
F60*U60/$I$4+
G60*$O$2/טבלת_ציונים13[[#This Row],[מס'' שיעורים שנלמדו]]*$G$4/$I$4,1),"")</f>
        <v/>
      </c>
      <c r="J60" s="17"/>
      <c r="K60" s="17"/>
      <c r="L60" s="17"/>
      <c r="M60" s="25" t="str">
        <f t="shared" si="2"/>
        <v/>
      </c>
      <c r="N60" s="1" t="str">
        <f>IF(טבלת_ציונים13[[#This Row],[ציון סופי]]="","",ROUND(IF((M60+L60) &gt; 100,100,M60+L60),1))</f>
        <v/>
      </c>
      <c r="T60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0" s="68">
        <f t="shared" si="1"/>
        <v>0.65</v>
      </c>
      <c r="AH60" s="14"/>
    </row>
    <row r="61" spans="1:34" ht="18" x14ac:dyDescent="0.55000000000000004">
      <c r="A61" s="69"/>
      <c r="B61" s="16" t="s">
        <v>72</v>
      </c>
      <c r="C61" s="16"/>
      <c r="D61" s="16"/>
      <c r="E61" s="17"/>
      <c r="F61" s="17"/>
      <c r="G61" s="18"/>
      <c r="H61" s="18"/>
      <c r="I61" s="1" t="str">
        <f>IFERROR(ROUND(
C61*U61/$I$4+
D61*U61/$I$4+
E61*U61/$I$4+
F61*U61/$I$4+
G61*$O$2/טבלת_ציונים13[[#This Row],[מס'' שיעורים שנלמדו]]*$G$4/$I$4,1),"")</f>
        <v/>
      </c>
      <c r="J61" s="17"/>
      <c r="K61" s="17"/>
      <c r="L61" s="17"/>
      <c r="M61" s="25" t="str">
        <f t="shared" si="2"/>
        <v/>
      </c>
      <c r="N61" s="1" t="str">
        <f>IF(טבלת_ציונים13[[#This Row],[ציון סופי]]="","",ROUND(IF((M61+L61) &gt; 100,100,M61+L61),1))</f>
        <v/>
      </c>
      <c r="T61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1" s="68">
        <f t="shared" si="1"/>
        <v>0.65</v>
      </c>
      <c r="AH61" s="14"/>
    </row>
    <row r="62" spans="1:34" ht="18" x14ac:dyDescent="0.55000000000000004">
      <c r="A62" s="69"/>
      <c r="B62" s="16" t="s">
        <v>73</v>
      </c>
      <c r="C62" s="16"/>
      <c r="D62" s="16"/>
      <c r="E62" s="17"/>
      <c r="F62" s="17"/>
      <c r="G62" s="18"/>
      <c r="H62" s="18"/>
      <c r="I62" s="1" t="str">
        <f>IFERROR(ROUND(
C62*U62/$I$4+
D62*U62/$I$4+
E62*U62/$I$4+
F62*U62/$I$4+
G62*$O$2/טבלת_ציונים13[[#This Row],[מס'' שיעורים שנלמדו]]*$G$4/$I$4,1),"")</f>
        <v/>
      </c>
      <c r="J62" s="17"/>
      <c r="K62" s="17"/>
      <c r="L62" s="17"/>
      <c r="M62" s="25" t="str">
        <f t="shared" si="2"/>
        <v/>
      </c>
      <c r="N62" s="1" t="str">
        <f>IF(טבלת_ציונים13[[#This Row],[ציון סופי]]="","",ROUND(IF((M62+L62) &gt; 100,100,M62+L62),1))</f>
        <v/>
      </c>
      <c r="T62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2" s="68">
        <f t="shared" si="1"/>
        <v>0.65</v>
      </c>
      <c r="AH62" s="14"/>
    </row>
    <row r="63" spans="1:34" ht="18" x14ac:dyDescent="0.55000000000000004">
      <c r="A63" s="69"/>
      <c r="B63" s="16" t="s">
        <v>74</v>
      </c>
      <c r="C63" s="16"/>
      <c r="D63" s="16"/>
      <c r="E63" s="17"/>
      <c r="F63" s="17"/>
      <c r="G63" s="18"/>
      <c r="H63" s="18"/>
      <c r="I63" s="1" t="str">
        <f>IFERROR(ROUND(
C63*U63/$I$4+
D63*U63/$I$4+
E63*U63/$I$4+
F63*U63/$I$4+
G63*$O$2/טבלת_ציונים13[[#This Row],[מס'' שיעורים שנלמדו]]*$G$4/$I$4,1),"")</f>
        <v/>
      </c>
      <c r="J63" s="17"/>
      <c r="K63" s="17"/>
      <c r="L63" s="17"/>
      <c r="M63" s="25" t="str">
        <f t="shared" si="2"/>
        <v/>
      </c>
      <c r="N63" s="1" t="str">
        <f>IF(טבלת_ציונים13[[#This Row],[ציון סופי]]="","",ROUND(IF((M63+L63) &gt; 100,100,M63+L63),1))</f>
        <v/>
      </c>
      <c r="T63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3" s="68">
        <f t="shared" si="1"/>
        <v>0.65</v>
      </c>
      <c r="AH63" s="14"/>
    </row>
    <row r="64" spans="1:34" ht="18" x14ac:dyDescent="0.55000000000000004">
      <c r="A64" s="69"/>
      <c r="B64" s="16" t="s">
        <v>75</v>
      </c>
      <c r="C64" s="16"/>
      <c r="D64" s="16"/>
      <c r="E64" s="17"/>
      <c r="F64" s="17"/>
      <c r="G64" s="18"/>
      <c r="H64" s="18"/>
      <c r="I64" s="1" t="str">
        <f>IFERROR(ROUND(
C64*U64/$I$4+
D64*U64/$I$4+
E64*U64/$I$4+
F64*U64/$I$4+
G64*$O$2/טבלת_ציונים13[[#This Row],[מס'' שיעורים שנלמדו]]*$G$4/$I$4,1),"")</f>
        <v/>
      </c>
      <c r="J64" s="17"/>
      <c r="K64" s="17"/>
      <c r="L64" s="17"/>
      <c r="M64" s="25" t="str">
        <f t="shared" si="2"/>
        <v/>
      </c>
      <c r="N64" s="1" t="str">
        <f>IF(טבלת_ציונים13[[#This Row],[ציון סופי]]="","",ROUND(IF((M64+L64) &gt; 100,100,M64+L64),1))</f>
        <v/>
      </c>
      <c r="T64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4" s="68">
        <f t="shared" si="1"/>
        <v>0.65</v>
      </c>
      <c r="AH64" s="14"/>
    </row>
    <row r="65" spans="1:34" ht="18" x14ac:dyDescent="0.55000000000000004">
      <c r="A65" s="71"/>
      <c r="B65" s="20" t="s">
        <v>76</v>
      </c>
      <c r="C65" s="20"/>
      <c r="D65" s="20"/>
      <c r="E65" s="21"/>
      <c r="F65" s="21"/>
      <c r="G65" s="18"/>
      <c r="H65" s="18"/>
      <c r="I65" s="1" t="str">
        <f>IFERROR(ROUND(
C65*U65/$I$4+
D65*U65/$I$4+
E65*U65/$I$4+
F65*U65/$I$4+
G65*$O$2/טבלת_ציונים13[[#This Row],[מס'' שיעורים שנלמדו]]*$G$4/$I$4,1),"")</f>
        <v/>
      </c>
      <c r="J65" s="17"/>
      <c r="K65" s="17"/>
      <c r="L65" s="17"/>
      <c r="M65" s="26" t="str">
        <f t="shared" si="2"/>
        <v/>
      </c>
      <c r="N65" s="1" t="str">
        <f>IF(טבלת_ציונים13[[#This Row],[ציון סופי]]="","",ROUND(IF((M65+L65) &gt; 100,100,M65+L65),1))</f>
        <v/>
      </c>
      <c r="T65" s="4">
        <f>4-(ISBLANK(טבלת_ציונים13[[#This Row],[סיכום פרק מורחב
2]])+ISBLANK(טבלת_ציונים13[[#This Row],[סיכום פרק מורחב
3]])+ISBLANK(טבלת_ציונים13[[#This Row],[סיכום פרק מורחב
4]]))</f>
        <v>1</v>
      </c>
      <c r="U65" s="68">
        <f t="shared" si="1"/>
        <v>0.65</v>
      </c>
      <c r="AH65" s="14"/>
    </row>
    <row r="66" spans="1:34" ht="18" x14ac:dyDescent="0.5500000000000000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22"/>
    </row>
    <row r="67" spans="1:34" ht="18" x14ac:dyDescent="0.5500000000000000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22"/>
    </row>
    <row r="68" spans="1:34" ht="18" x14ac:dyDescent="0.5500000000000000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22"/>
    </row>
    <row r="69" spans="1:34" ht="18" x14ac:dyDescent="0.5500000000000000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22"/>
    </row>
    <row r="70" spans="1:34" ht="18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22"/>
    </row>
    <row r="71" spans="1:34" ht="18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22"/>
    </row>
    <row r="72" spans="1:34" ht="18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22"/>
    </row>
    <row r="73" spans="1:34" ht="18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22"/>
    </row>
    <row r="74" spans="1:34" ht="18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22"/>
    </row>
    <row r="75" spans="1:34" ht="18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22"/>
    </row>
    <row r="76" spans="1:34" ht="18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22"/>
    </row>
    <row r="77" spans="1:34" ht="18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22"/>
    </row>
    <row r="78" spans="1:34" ht="18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22"/>
    </row>
    <row r="79" spans="1:34" ht="18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22"/>
    </row>
    <row r="80" spans="1:34" ht="18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22"/>
    </row>
    <row r="81" spans="1:13" ht="18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22"/>
    </row>
    <row r="82" spans="1:13" ht="18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22"/>
    </row>
    <row r="83" spans="1:13" ht="18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22"/>
    </row>
    <row r="84" spans="1:13" ht="18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22"/>
    </row>
    <row r="85" spans="1:13" ht="18" x14ac:dyDescent="0.5500000000000000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22"/>
    </row>
    <row r="86" spans="1:13" ht="18" x14ac:dyDescent="0.5500000000000000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22"/>
    </row>
    <row r="87" spans="1:13" ht="18" x14ac:dyDescent="0.5500000000000000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2"/>
    </row>
    <row r="88" spans="1:13" ht="18" x14ac:dyDescent="0.5500000000000000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22"/>
    </row>
    <row r="89" spans="1:13" ht="18" x14ac:dyDescent="0.5500000000000000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22"/>
    </row>
    <row r="90" spans="1:13" ht="18" x14ac:dyDescent="0.5500000000000000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22"/>
    </row>
    <row r="91" spans="1:13" ht="18" x14ac:dyDescent="0.5500000000000000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22"/>
    </row>
    <row r="92" spans="1:13" ht="18" x14ac:dyDescent="0.5500000000000000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22"/>
    </row>
    <row r="93" spans="1:13" ht="18" x14ac:dyDescent="0.5500000000000000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22"/>
    </row>
    <row r="94" spans="1:13" ht="18" x14ac:dyDescent="0.5500000000000000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22"/>
    </row>
    <row r="95" spans="1:13" ht="18" x14ac:dyDescent="0.5500000000000000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22"/>
    </row>
    <row r="96" spans="1:13" ht="18" x14ac:dyDescent="0.5500000000000000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22"/>
    </row>
    <row r="97" spans="1:13" ht="18" x14ac:dyDescent="0.5500000000000000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22"/>
    </row>
    <row r="98" spans="1:13" ht="18" x14ac:dyDescent="0.5500000000000000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22"/>
    </row>
    <row r="99" spans="1:13" ht="18" x14ac:dyDescent="0.5500000000000000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22"/>
    </row>
    <row r="100" spans="1:13" ht="18" x14ac:dyDescent="0.5500000000000000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22"/>
    </row>
    <row r="101" spans="1:13" ht="18" x14ac:dyDescent="0.5500000000000000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22"/>
    </row>
    <row r="102" spans="1:13" ht="18" x14ac:dyDescent="0.5500000000000000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22"/>
    </row>
    <row r="103" spans="1:13" ht="18" x14ac:dyDescent="0.5500000000000000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22"/>
    </row>
    <row r="104" spans="1:13" ht="18" x14ac:dyDescent="0.550000000000000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22"/>
    </row>
    <row r="105" spans="1:13" ht="18" x14ac:dyDescent="0.5500000000000000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22"/>
    </row>
    <row r="106" spans="1:13" ht="18" x14ac:dyDescent="0.5500000000000000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22"/>
    </row>
    <row r="107" spans="1:13" ht="18" x14ac:dyDescent="0.5500000000000000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22"/>
    </row>
    <row r="108" spans="1:13" ht="18" x14ac:dyDescent="0.5500000000000000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22"/>
    </row>
    <row r="109" spans="1:13" ht="18" x14ac:dyDescent="0.5500000000000000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22"/>
    </row>
    <row r="110" spans="1:13" ht="18" x14ac:dyDescent="0.5500000000000000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22"/>
    </row>
    <row r="111" spans="1:13" ht="18" x14ac:dyDescent="0.5500000000000000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22"/>
    </row>
    <row r="112" spans="1:13" ht="18" x14ac:dyDescent="0.5500000000000000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22"/>
    </row>
    <row r="113" spans="1:13" ht="18" x14ac:dyDescent="0.5500000000000000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22"/>
    </row>
    <row r="114" spans="1:13" ht="18" x14ac:dyDescent="0.5500000000000000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22"/>
    </row>
    <row r="115" spans="1:13" ht="18" x14ac:dyDescent="0.5500000000000000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22"/>
    </row>
    <row r="116" spans="1:13" ht="18" x14ac:dyDescent="0.5500000000000000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22"/>
    </row>
    <row r="117" spans="1:13" ht="18" x14ac:dyDescent="0.5500000000000000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22"/>
    </row>
    <row r="118" spans="1:13" ht="18" x14ac:dyDescent="0.5500000000000000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2"/>
    </row>
    <row r="119" spans="1:13" ht="18" x14ac:dyDescent="0.5500000000000000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22"/>
    </row>
    <row r="120" spans="1:13" ht="18" x14ac:dyDescent="0.5500000000000000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22"/>
    </row>
    <row r="121" spans="1:13" ht="18" x14ac:dyDescent="0.5500000000000000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22"/>
    </row>
    <row r="122" spans="1:13" ht="18" x14ac:dyDescent="0.5500000000000000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22"/>
    </row>
    <row r="123" spans="1:13" ht="18" x14ac:dyDescent="0.5500000000000000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22"/>
    </row>
    <row r="124" spans="1:13" ht="18" x14ac:dyDescent="0.5500000000000000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22"/>
    </row>
    <row r="125" spans="1:13" ht="18" x14ac:dyDescent="0.5500000000000000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22"/>
    </row>
    <row r="126" spans="1:13" ht="18" x14ac:dyDescent="0.5500000000000000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22"/>
    </row>
    <row r="127" spans="1:13" ht="18" x14ac:dyDescent="0.5500000000000000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2"/>
    </row>
    <row r="128" spans="1:13" ht="18" x14ac:dyDescent="0.5500000000000000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22"/>
    </row>
    <row r="129" spans="1:13" ht="18" x14ac:dyDescent="0.5500000000000000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22"/>
    </row>
    <row r="130" spans="1:13" ht="18" x14ac:dyDescent="0.5500000000000000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22"/>
    </row>
    <row r="131" spans="1:13" ht="18" x14ac:dyDescent="0.5500000000000000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22"/>
    </row>
    <row r="132" spans="1:13" ht="18" x14ac:dyDescent="0.5500000000000000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22"/>
    </row>
    <row r="133" spans="1:13" ht="18" x14ac:dyDescent="0.5500000000000000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22"/>
    </row>
    <row r="134" spans="1:13" ht="18" x14ac:dyDescent="0.5500000000000000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22"/>
    </row>
    <row r="135" spans="1:13" ht="18" x14ac:dyDescent="0.5500000000000000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22"/>
    </row>
    <row r="136" spans="1:13" ht="18" x14ac:dyDescent="0.5500000000000000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22"/>
    </row>
    <row r="137" spans="1:13" ht="18" x14ac:dyDescent="0.5500000000000000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22"/>
    </row>
    <row r="138" spans="1:13" ht="18" x14ac:dyDescent="0.5500000000000000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22"/>
    </row>
    <row r="139" spans="1:13" ht="18" x14ac:dyDescent="0.5500000000000000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22"/>
    </row>
    <row r="140" spans="1:13" ht="18" x14ac:dyDescent="0.5500000000000000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22"/>
    </row>
    <row r="141" spans="1:13" ht="18" x14ac:dyDescent="0.5500000000000000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22"/>
    </row>
    <row r="142" spans="1:13" ht="18" x14ac:dyDescent="0.5500000000000000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22"/>
    </row>
    <row r="143" spans="1:13" ht="18" x14ac:dyDescent="0.5500000000000000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22"/>
    </row>
    <row r="144" spans="1:13" ht="18" x14ac:dyDescent="0.5500000000000000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22"/>
    </row>
    <row r="145" spans="1:13" ht="18" x14ac:dyDescent="0.5500000000000000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22"/>
    </row>
    <row r="146" spans="1:13" ht="18" x14ac:dyDescent="0.5500000000000000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22"/>
    </row>
    <row r="147" spans="1:13" ht="18" x14ac:dyDescent="0.5500000000000000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22"/>
    </row>
    <row r="148" spans="1:13" ht="18" x14ac:dyDescent="0.5500000000000000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22"/>
    </row>
    <row r="149" spans="1:13" ht="18" x14ac:dyDescent="0.5500000000000000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2"/>
    </row>
    <row r="150" spans="1:13" ht="18" x14ac:dyDescent="0.5500000000000000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22"/>
    </row>
    <row r="151" spans="1:13" ht="18" x14ac:dyDescent="0.5500000000000000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22"/>
    </row>
    <row r="152" spans="1:13" ht="18" x14ac:dyDescent="0.5500000000000000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22"/>
    </row>
    <row r="153" spans="1:13" ht="18" x14ac:dyDescent="0.5500000000000000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22"/>
    </row>
    <row r="154" spans="1:13" ht="18" x14ac:dyDescent="0.5500000000000000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22"/>
    </row>
    <row r="155" spans="1:13" ht="18" x14ac:dyDescent="0.5500000000000000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22"/>
    </row>
    <row r="156" spans="1:13" ht="18" x14ac:dyDescent="0.5500000000000000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22"/>
    </row>
    <row r="157" spans="1:13" ht="18" x14ac:dyDescent="0.5500000000000000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22"/>
    </row>
    <row r="158" spans="1:13" ht="18" x14ac:dyDescent="0.5500000000000000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22"/>
    </row>
    <row r="159" spans="1:13" ht="18" x14ac:dyDescent="0.5500000000000000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22"/>
    </row>
    <row r="160" spans="1:13" ht="18" x14ac:dyDescent="0.5500000000000000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22"/>
    </row>
    <row r="161" spans="1:13" ht="18" x14ac:dyDescent="0.5500000000000000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22"/>
    </row>
    <row r="162" spans="1:13" ht="18" x14ac:dyDescent="0.5500000000000000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22"/>
    </row>
    <row r="163" spans="1:13" ht="18" x14ac:dyDescent="0.5500000000000000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22"/>
    </row>
    <row r="164" spans="1:13" ht="18" x14ac:dyDescent="0.5500000000000000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22"/>
    </row>
    <row r="165" spans="1:13" ht="18" x14ac:dyDescent="0.5500000000000000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22"/>
    </row>
    <row r="166" spans="1:13" ht="18" x14ac:dyDescent="0.5500000000000000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22"/>
    </row>
    <row r="167" spans="1:13" ht="18" x14ac:dyDescent="0.5500000000000000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22"/>
    </row>
    <row r="168" spans="1:13" ht="18" x14ac:dyDescent="0.5500000000000000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22"/>
    </row>
    <row r="169" spans="1:13" ht="18" x14ac:dyDescent="0.5500000000000000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22"/>
    </row>
    <row r="170" spans="1:13" ht="18" x14ac:dyDescent="0.5500000000000000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22"/>
    </row>
    <row r="171" spans="1:13" ht="18" x14ac:dyDescent="0.5500000000000000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22"/>
    </row>
    <row r="172" spans="1:13" ht="18" x14ac:dyDescent="0.5500000000000000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22"/>
    </row>
    <row r="173" spans="1:13" ht="18" x14ac:dyDescent="0.5500000000000000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22"/>
    </row>
    <row r="174" spans="1:13" ht="18" x14ac:dyDescent="0.5500000000000000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22"/>
    </row>
    <row r="175" spans="1:13" ht="18" x14ac:dyDescent="0.5500000000000000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22"/>
    </row>
    <row r="176" spans="1:13" ht="18" x14ac:dyDescent="0.5500000000000000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22"/>
    </row>
    <row r="177" spans="1:13" ht="18" x14ac:dyDescent="0.5500000000000000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22"/>
    </row>
    <row r="178" spans="1:13" ht="18" x14ac:dyDescent="0.5500000000000000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22"/>
    </row>
    <row r="179" spans="1:13" ht="18" x14ac:dyDescent="0.5500000000000000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22"/>
    </row>
    <row r="180" spans="1:13" ht="18" x14ac:dyDescent="0.5500000000000000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22"/>
    </row>
    <row r="181" spans="1:13" ht="18" x14ac:dyDescent="0.5500000000000000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22"/>
    </row>
    <row r="182" spans="1:13" ht="18" x14ac:dyDescent="0.5500000000000000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22"/>
    </row>
    <row r="183" spans="1:13" ht="18" x14ac:dyDescent="0.5500000000000000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22"/>
    </row>
    <row r="184" spans="1:13" ht="18" x14ac:dyDescent="0.5500000000000000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22"/>
    </row>
    <row r="185" spans="1:13" ht="18" x14ac:dyDescent="0.5500000000000000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22"/>
    </row>
    <row r="186" spans="1:13" ht="18" x14ac:dyDescent="0.5500000000000000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22"/>
    </row>
    <row r="187" spans="1:13" ht="18" x14ac:dyDescent="0.5500000000000000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22"/>
    </row>
    <row r="188" spans="1:13" ht="18" x14ac:dyDescent="0.5500000000000000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22"/>
    </row>
    <row r="189" spans="1:13" ht="18" x14ac:dyDescent="0.5500000000000000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22"/>
    </row>
    <row r="190" spans="1:13" ht="18" x14ac:dyDescent="0.5500000000000000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22"/>
    </row>
    <row r="191" spans="1:13" ht="18" x14ac:dyDescent="0.5500000000000000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22"/>
    </row>
    <row r="192" spans="1:13" ht="18" x14ac:dyDescent="0.5500000000000000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22"/>
    </row>
    <row r="193" spans="1:13" ht="18" x14ac:dyDescent="0.5500000000000000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22"/>
    </row>
    <row r="194" spans="1:13" ht="18" x14ac:dyDescent="0.5500000000000000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22"/>
    </row>
    <row r="195" spans="1:13" ht="18" x14ac:dyDescent="0.5500000000000000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22"/>
    </row>
    <row r="196" spans="1:13" ht="18" x14ac:dyDescent="0.5500000000000000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22"/>
    </row>
    <row r="197" spans="1:13" ht="18" x14ac:dyDescent="0.5500000000000000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22"/>
    </row>
    <row r="198" spans="1:13" ht="18" x14ac:dyDescent="0.5500000000000000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22"/>
    </row>
    <row r="199" spans="1:13" ht="18" x14ac:dyDescent="0.5500000000000000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22"/>
    </row>
    <row r="200" spans="1:13" ht="18" x14ac:dyDescent="0.5500000000000000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22"/>
    </row>
    <row r="201" spans="1:13" ht="18" x14ac:dyDescent="0.5500000000000000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22"/>
    </row>
    <row r="202" spans="1:13" ht="18" x14ac:dyDescent="0.5500000000000000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22"/>
    </row>
    <row r="203" spans="1:13" ht="18" x14ac:dyDescent="0.5500000000000000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22"/>
    </row>
    <row r="204" spans="1:13" ht="18" x14ac:dyDescent="0.550000000000000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22"/>
    </row>
    <row r="205" spans="1:13" ht="18" x14ac:dyDescent="0.5500000000000000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22"/>
    </row>
    <row r="206" spans="1:13" ht="18" x14ac:dyDescent="0.5500000000000000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22"/>
    </row>
    <row r="207" spans="1:13" ht="18" x14ac:dyDescent="0.5500000000000000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22"/>
    </row>
    <row r="208" spans="1:13" ht="18" x14ac:dyDescent="0.5500000000000000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22"/>
    </row>
    <row r="209" spans="1:13" ht="18" x14ac:dyDescent="0.5500000000000000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22"/>
    </row>
    <row r="210" spans="1:13" ht="18" x14ac:dyDescent="0.5500000000000000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22"/>
    </row>
    <row r="211" spans="1:13" ht="18" x14ac:dyDescent="0.5500000000000000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22"/>
    </row>
    <row r="212" spans="1:13" ht="18" x14ac:dyDescent="0.5500000000000000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22"/>
    </row>
    <row r="213" spans="1:13" ht="18" x14ac:dyDescent="0.5500000000000000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22"/>
    </row>
    <row r="214" spans="1:13" ht="18" x14ac:dyDescent="0.5500000000000000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22"/>
    </row>
    <row r="215" spans="1:13" ht="18" x14ac:dyDescent="0.5500000000000000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22"/>
    </row>
    <row r="216" spans="1:13" ht="18" x14ac:dyDescent="0.5500000000000000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22"/>
    </row>
    <row r="217" spans="1:13" ht="18" x14ac:dyDescent="0.5500000000000000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22"/>
    </row>
    <row r="218" spans="1:13" ht="18" x14ac:dyDescent="0.5500000000000000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22"/>
    </row>
    <row r="219" spans="1:13" ht="18" x14ac:dyDescent="0.5500000000000000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22"/>
    </row>
    <row r="220" spans="1:13" ht="18" x14ac:dyDescent="0.5500000000000000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22"/>
    </row>
    <row r="221" spans="1:13" ht="18" x14ac:dyDescent="0.5500000000000000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22"/>
    </row>
    <row r="222" spans="1:13" ht="18" x14ac:dyDescent="0.5500000000000000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22"/>
    </row>
    <row r="223" spans="1:13" ht="18" x14ac:dyDescent="0.5500000000000000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22"/>
    </row>
    <row r="224" spans="1:13" ht="18" x14ac:dyDescent="0.5500000000000000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22"/>
    </row>
    <row r="225" spans="1:13" ht="18" x14ac:dyDescent="0.5500000000000000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22"/>
    </row>
    <row r="226" spans="1:13" ht="18" x14ac:dyDescent="0.5500000000000000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22"/>
    </row>
    <row r="227" spans="1:13" ht="18" x14ac:dyDescent="0.5500000000000000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22"/>
    </row>
    <row r="228" spans="1:13" ht="18" x14ac:dyDescent="0.5500000000000000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22"/>
    </row>
    <row r="229" spans="1:13" ht="18" x14ac:dyDescent="0.5500000000000000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22"/>
    </row>
    <row r="230" spans="1:13" ht="18" x14ac:dyDescent="0.5500000000000000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22"/>
    </row>
    <row r="231" spans="1:13" ht="18" x14ac:dyDescent="0.5500000000000000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22"/>
    </row>
    <row r="232" spans="1:13" ht="18" x14ac:dyDescent="0.5500000000000000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22"/>
    </row>
    <row r="233" spans="1:13" ht="18" x14ac:dyDescent="0.5500000000000000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22"/>
    </row>
    <row r="234" spans="1:13" ht="18" x14ac:dyDescent="0.5500000000000000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22"/>
    </row>
    <row r="235" spans="1:13" ht="18" x14ac:dyDescent="0.5500000000000000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22"/>
    </row>
    <row r="236" spans="1:13" ht="18" x14ac:dyDescent="0.5500000000000000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22"/>
    </row>
    <row r="237" spans="1:13" ht="18" x14ac:dyDescent="0.5500000000000000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22"/>
    </row>
    <row r="238" spans="1:13" ht="18" x14ac:dyDescent="0.5500000000000000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22"/>
    </row>
    <row r="239" spans="1:13" ht="18" x14ac:dyDescent="0.5500000000000000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22"/>
    </row>
    <row r="240" spans="1:13" ht="18" x14ac:dyDescent="0.5500000000000000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22"/>
    </row>
    <row r="241" spans="1:13" ht="18" x14ac:dyDescent="0.5500000000000000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22"/>
    </row>
    <row r="242" spans="1:13" ht="18" x14ac:dyDescent="0.5500000000000000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22"/>
    </row>
    <row r="243" spans="1:13" ht="18" x14ac:dyDescent="0.5500000000000000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22"/>
    </row>
    <row r="244" spans="1:13" ht="18" x14ac:dyDescent="0.5500000000000000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22"/>
    </row>
    <row r="245" spans="1:13" ht="18" x14ac:dyDescent="0.5500000000000000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22"/>
    </row>
    <row r="246" spans="1:13" ht="18" x14ac:dyDescent="0.5500000000000000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22"/>
    </row>
    <row r="247" spans="1:13" ht="18" x14ac:dyDescent="0.5500000000000000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22"/>
    </row>
    <row r="248" spans="1:13" ht="18" x14ac:dyDescent="0.5500000000000000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22"/>
    </row>
    <row r="249" spans="1:13" ht="18" x14ac:dyDescent="0.5500000000000000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22"/>
    </row>
    <row r="250" spans="1:13" ht="18" x14ac:dyDescent="0.5500000000000000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22"/>
    </row>
    <row r="251" spans="1:13" ht="18" x14ac:dyDescent="0.5500000000000000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22"/>
    </row>
    <row r="252" spans="1:13" ht="18" x14ac:dyDescent="0.5500000000000000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22"/>
    </row>
    <row r="253" spans="1:13" ht="18" x14ac:dyDescent="0.5500000000000000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22"/>
    </row>
    <row r="254" spans="1:13" ht="18" x14ac:dyDescent="0.5500000000000000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22"/>
    </row>
    <row r="255" spans="1:13" ht="18" x14ac:dyDescent="0.5500000000000000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22"/>
    </row>
    <row r="256" spans="1:13" ht="18" x14ac:dyDescent="0.5500000000000000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22"/>
    </row>
    <row r="257" spans="1:13" ht="18" x14ac:dyDescent="0.5500000000000000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22"/>
    </row>
    <row r="258" spans="1:13" ht="18" x14ac:dyDescent="0.5500000000000000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22"/>
    </row>
    <row r="259" spans="1:13" ht="18" x14ac:dyDescent="0.5500000000000000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22"/>
    </row>
    <row r="260" spans="1:13" ht="18" x14ac:dyDescent="0.5500000000000000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22"/>
    </row>
    <row r="261" spans="1:13" ht="18" x14ac:dyDescent="0.5500000000000000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22"/>
    </row>
    <row r="262" spans="1:13" ht="18" x14ac:dyDescent="0.5500000000000000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22"/>
    </row>
    <row r="263" spans="1:13" ht="18" x14ac:dyDescent="0.5500000000000000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22"/>
    </row>
    <row r="264" spans="1:13" ht="18" x14ac:dyDescent="0.5500000000000000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22"/>
    </row>
    <row r="265" spans="1:13" ht="18" x14ac:dyDescent="0.5500000000000000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22"/>
    </row>
    <row r="266" spans="1:13" ht="18" x14ac:dyDescent="0.5500000000000000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22"/>
    </row>
    <row r="267" spans="1:13" ht="18" x14ac:dyDescent="0.5500000000000000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22"/>
    </row>
    <row r="268" spans="1:13" ht="18" x14ac:dyDescent="0.5500000000000000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22"/>
    </row>
    <row r="269" spans="1:13" ht="18" x14ac:dyDescent="0.5500000000000000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22"/>
    </row>
    <row r="270" spans="1:13" ht="18" x14ac:dyDescent="0.5500000000000000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22"/>
    </row>
    <row r="271" spans="1:13" ht="18" x14ac:dyDescent="0.5500000000000000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22"/>
    </row>
    <row r="272" spans="1:13" ht="18" x14ac:dyDescent="0.5500000000000000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22"/>
    </row>
    <row r="273" spans="1:13" ht="18" x14ac:dyDescent="0.5500000000000000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22"/>
    </row>
    <row r="274" spans="1:13" ht="18" x14ac:dyDescent="0.5500000000000000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22"/>
    </row>
    <row r="275" spans="1:13" ht="18" x14ac:dyDescent="0.5500000000000000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22"/>
    </row>
    <row r="276" spans="1:13" ht="18" x14ac:dyDescent="0.5500000000000000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22"/>
    </row>
    <row r="277" spans="1:13" ht="18" x14ac:dyDescent="0.5500000000000000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22"/>
    </row>
    <row r="278" spans="1:13" ht="18" x14ac:dyDescent="0.5500000000000000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22"/>
    </row>
    <row r="279" spans="1:13" ht="18" x14ac:dyDescent="0.5500000000000000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22"/>
    </row>
    <row r="280" spans="1:13" ht="18" x14ac:dyDescent="0.5500000000000000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22"/>
    </row>
    <row r="281" spans="1:13" ht="18" x14ac:dyDescent="0.5500000000000000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22"/>
    </row>
    <row r="282" spans="1:13" ht="18" x14ac:dyDescent="0.5500000000000000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22"/>
    </row>
    <row r="283" spans="1:13" ht="18" x14ac:dyDescent="0.5500000000000000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22"/>
    </row>
    <row r="284" spans="1:13" ht="18" x14ac:dyDescent="0.5500000000000000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22"/>
    </row>
    <row r="285" spans="1:13" ht="18" x14ac:dyDescent="0.5500000000000000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22"/>
    </row>
    <row r="286" spans="1:13" ht="18" x14ac:dyDescent="0.5500000000000000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22"/>
    </row>
    <row r="287" spans="1:13" ht="18" x14ac:dyDescent="0.5500000000000000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22"/>
    </row>
    <row r="288" spans="1:13" ht="18" x14ac:dyDescent="0.5500000000000000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22"/>
    </row>
    <row r="289" spans="1:13" ht="18" x14ac:dyDescent="0.5500000000000000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22"/>
    </row>
    <row r="290" spans="1:13" ht="18" x14ac:dyDescent="0.5500000000000000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22"/>
    </row>
    <row r="291" spans="1:13" ht="18" x14ac:dyDescent="0.5500000000000000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22"/>
    </row>
    <row r="292" spans="1:13" ht="18" x14ac:dyDescent="0.5500000000000000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22"/>
    </row>
    <row r="293" spans="1:13" ht="18" x14ac:dyDescent="0.5500000000000000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22"/>
    </row>
    <row r="294" spans="1:13" ht="18" x14ac:dyDescent="0.5500000000000000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22"/>
    </row>
    <row r="295" spans="1:13" ht="18" x14ac:dyDescent="0.5500000000000000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22"/>
    </row>
    <row r="296" spans="1:13" ht="18" x14ac:dyDescent="0.5500000000000000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22"/>
    </row>
    <row r="297" spans="1:13" ht="18" x14ac:dyDescent="0.5500000000000000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22"/>
    </row>
    <row r="298" spans="1:13" ht="18" x14ac:dyDescent="0.5500000000000000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22"/>
    </row>
    <row r="299" spans="1:13" ht="18" x14ac:dyDescent="0.5500000000000000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22"/>
    </row>
    <row r="300" spans="1:13" ht="18" x14ac:dyDescent="0.5500000000000000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22"/>
    </row>
    <row r="301" spans="1:13" ht="18" x14ac:dyDescent="0.5500000000000000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22"/>
    </row>
    <row r="302" spans="1:13" ht="18" x14ac:dyDescent="0.5500000000000000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22"/>
    </row>
    <row r="303" spans="1:13" ht="18" x14ac:dyDescent="0.5500000000000000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22"/>
    </row>
    <row r="304" spans="1:13" ht="18" x14ac:dyDescent="0.550000000000000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22"/>
    </row>
    <row r="305" spans="1:13" ht="18" x14ac:dyDescent="0.5500000000000000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22"/>
    </row>
    <row r="306" spans="1:13" ht="18" x14ac:dyDescent="0.5500000000000000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22"/>
    </row>
    <row r="307" spans="1:13" ht="18" x14ac:dyDescent="0.5500000000000000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22"/>
    </row>
    <row r="308" spans="1:13" ht="18" x14ac:dyDescent="0.5500000000000000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22"/>
    </row>
    <row r="309" spans="1:13" ht="18" x14ac:dyDescent="0.5500000000000000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22"/>
    </row>
    <row r="310" spans="1:13" ht="18" x14ac:dyDescent="0.5500000000000000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22"/>
    </row>
    <row r="311" spans="1:13" ht="18" x14ac:dyDescent="0.5500000000000000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22"/>
    </row>
    <row r="312" spans="1:13" ht="18" x14ac:dyDescent="0.5500000000000000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22"/>
    </row>
    <row r="313" spans="1:13" ht="18" x14ac:dyDescent="0.5500000000000000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22"/>
    </row>
    <row r="314" spans="1:13" ht="18" x14ac:dyDescent="0.5500000000000000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22"/>
    </row>
    <row r="315" spans="1:13" ht="18" x14ac:dyDescent="0.5500000000000000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22"/>
    </row>
    <row r="316" spans="1:13" ht="18" x14ac:dyDescent="0.5500000000000000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22"/>
    </row>
    <row r="317" spans="1:13" ht="18" x14ac:dyDescent="0.5500000000000000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22"/>
    </row>
    <row r="318" spans="1:13" ht="18" x14ac:dyDescent="0.5500000000000000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22"/>
    </row>
    <row r="319" spans="1:13" ht="18" x14ac:dyDescent="0.5500000000000000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22"/>
    </row>
    <row r="320" spans="1:13" ht="18" x14ac:dyDescent="0.5500000000000000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22"/>
    </row>
    <row r="321" spans="1:13" ht="18" x14ac:dyDescent="0.5500000000000000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22"/>
    </row>
    <row r="322" spans="1:13" ht="18" x14ac:dyDescent="0.5500000000000000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22"/>
    </row>
    <row r="323" spans="1:13" ht="18" x14ac:dyDescent="0.5500000000000000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22"/>
    </row>
    <row r="324" spans="1:13" ht="18" x14ac:dyDescent="0.5500000000000000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22"/>
    </row>
    <row r="325" spans="1:13" ht="18" x14ac:dyDescent="0.5500000000000000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22"/>
    </row>
    <row r="326" spans="1:13" ht="18" x14ac:dyDescent="0.5500000000000000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22"/>
    </row>
    <row r="327" spans="1:13" ht="18" x14ac:dyDescent="0.5500000000000000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22"/>
    </row>
    <row r="328" spans="1:13" ht="18" x14ac:dyDescent="0.5500000000000000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22"/>
    </row>
    <row r="329" spans="1:13" ht="18" x14ac:dyDescent="0.5500000000000000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22"/>
    </row>
    <row r="330" spans="1:13" ht="18" x14ac:dyDescent="0.5500000000000000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22"/>
    </row>
    <row r="331" spans="1:13" ht="18" x14ac:dyDescent="0.5500000000000000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22"/>
    </row>
    <row r="332" spans="1:13" ht="18" x14ac:dyDescent="0.5500000000000000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22"/>
    </row>
    <row r="333" spans="1:13" ht="18" x14ac:dyDescent="0.5500000000000000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22"/>
    </row>
    <row r="334" spans="1:13" ht="18" x14ac:dyDescent="0.5500000000000000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22"/>
    </row>
    <row r="335" spans="1:13" ht="18" x14ac:dyDescent="0.5500000000000000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22"/>
    </row>
    <row r="336" spans="1:13" ht="18" x14ac:dyDescent="0.5500000000000000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22"/>
    </row>
    <row r="337" spans="1:13" ht="18" x14ac:dyDescent="0.5500000000000000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22"/>
    </row>
    <row r="338" spans="1:13" ht="18" x14ac:dyDescent="0.5500000000000000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22"/>
    </row>
    <row r="339" spans="1:13" ht="18" x14ac:dyDescent="0.5500000000000000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22"/>
    </row>
    <row r="340" spans="1:13" ht="18" x14ac:dyDescent="0.5500000000000000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22"/>
    </row>
    <row r="341" spans="1:13" ht="18" x14ac:dyDescent="0.5500000000000000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22"/>
    </row>
    <row r="342" spans="1:13" ht="18" x14ac:dyDescent="0.5500000000000000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22"/>
    </row>
    <row r="343" spans="1:13" ht="18" x14ac:dyDescent="0.5500000000000000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22"/>
    </row>
    <row r="344" spans="1:13" ht="18" x14ac:dyDescent="0.5500000000000000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22"/>
    </row>
    <row r="345" spans="1:13" ht="18" x14ac:dyDescent="0.5500000000000000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22"/>
    </row>
    <row r="346" spans="1:13" ht="18" x14ac:dyDescent="0.5500000000000000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22"/>
    </row>
    <row r="347" spans="1:13" ht="18" x14ac:dyDescent="0.5500000000000000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22"/>
    </row>
    <row r="348" spans="1:13" ht="18" x14ac:dyDescent="0.5500000000000000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22"/>
    </row>
    <row r="349" spans="1:13" ht="18" x14ac:dyDescent="0.5500000000000000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22"/>
    </row>
    <row r="350" spans="1:13" ht="18" x14ac:dyDescent="0.5500000000000000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22"/>
    </row>
    <row r="351" spans="1:13" ht="18" x14ac:dyDescent="0.5500000000000000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22"/>
    </row>
    <row r="352" spans="1:13" ht="18" x14ac:dyDescent="0.5500000000000000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22"/>
    </row>
    <row r="353" spans="1:13" ht="18" x14ac:dyDescent="0.5500000000000000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22"/>
    </row>
    <row r="354" spans="1:13" ht="18" x14ac:dyDescent="0.5500000000000000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22"/>
    </row>
    <row r="355" spans="1:13" ht="18" x14ac:dyDescent="0.5500000000000000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22"/>
    </row>
    <row r="356" spans="1:13" ht="18" x14ac:dyDescent="0.5500000000000000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22"/>
    </row>
    <row r="357" spans="1:13" ht="18" x14ac:dyDescent="0.5500000000000000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22"/>
    </row>
    <row r="358" spans="1:13" ht="18" x14ac:dyDescent="0.5500000000000000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22"/>
    </row>
    <row r="359" spans="1:13" ht="18" x14ac:dyDescent="0.5500000000000000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22"/>
    </row>
    <row r="360" spans="1:13" ht="18" x14ac:dyDescent="0.5500000000000000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22"/>
    </row>
    <row r="361" spans="1:13" ht="18" x14ac:dyDescent="0.5500000000000000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22"/>
    </row>
    <row r="362" spans="1:13" ht="18" x14ac:dyDescent="0.5500000000000000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22"/>
    </row>
    <row r="363" spans="1:13" ht="18" x14ac:dyDescent="0.5500000000000000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22"/>
    </row>
    <row r="364" spans="1:13" ht="18" x14ac:dyDescent="0.5500000000000000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22"/>
    </row>
    <row r="365" spans="1:13" ht="18" x14ac:dyDescent="0.5500000000000000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22"/>
    </row>
    <row r="366" spans="1:13" ht="18" x14ac:dyDescent="0.5500000000000000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22"/>
    </row>
    <row r="367" spans="1:13" ht="18" x14ac:dyDescent="0.5500000000000000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22"/>
    </row>
    <row r="368" spans="1:13" ht="18" x14ac:dyDescent="0.5500000000000000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22"/>
    </row>
    <row r="369" spans="1:13" ht="18" x14ac:dyDescent="0.5500000000000000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22"/>
    </row>
    <row r="370" spans="1:13" ht="18" x14ac:dyDescent="0.5500000000000000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22"/>
    </row>
    <row r="371" spans="1:13" ht="18" x14ac:dyDescent="0.5500000000000000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22"/>
    </row>
    <row r="372" spans="1:13" ht="18" x14ac:dyDescent="0.5500000000000000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22"/>
    </row>
    <row r="373" spans="1:13" ht="18" x14ac:dyDescent="0.5500000000000000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22"/>
    </row>
    <row r="374" spans="1:13" ht="18" x14ac:dyDescent="0.5500000000000000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22"/>
    </row>
    <row r="375" spans="1:13" ht="18" x14ac:dyDescent="0.5500000000000000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22"/>
    </row>
    <row r="376" spans="1:13" ht="18" x14ac:dyDescent="0.5500000000000000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22"/>
    </row>
    <row r="377" spans="1:13" ht="18" x14ac:dyDescent="0.5500000000000000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22"/>
    </row>
    <row r="378" spans="1:13" ht="18" x14ac:dyDescent="0.5500000000000000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22"/>
    </row>
    <row r="379" spans="1:13" ht="18" x14ac:dyDescent="0.5500000000000000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22"/>
    </row>
    <row r="380" spans="1:13" ht="18" x14ac:dyDescent="0.5500000000000000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22"/>
    </row>
    <row r="381" spans="1:13" ht="18" x14ac:dyDescent="0.5500000000000000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22"/>
    </row>
    <row r="382" spans="1:13" ht="18" x14ac:dyDescent="0.5500000000000000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22"/>
    </row>
    <row r="383" spans="1:13" ht="18" x14ac:dyDescent="0.5500000000000000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22"/>
    </row>
    <row r="384" spans="1:13" ht="18" x14ac:dyDescent="0.5500000000000000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22"/>
    </row>
    <row r="385" spans="1:13" ht="18" x14ac:dyDescent="0.5500000000000000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22"/>
    </row>
    <row r="386" spans="1:13" ht="18" x14ac:dyDescent="0.5500000000000000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22"/>
    </row>
    <row r="387" spans="1:13" ht="18" x14ac:dyDescent="0.5500000000000000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22"/>
    </row>
    <row r="388" spans="1:13" ht="18" x14ac:dyDescent="0.5500000000000000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22"/>
    </row>
    <row r="389" spans="1:13" ht="18" x14ac:dyDescent="0.5500000000000000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22"/>
    </row>
    <row r="390" spans="1:13" ht="18" x14ac:dyDescent="0.5500000000000000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22"/>
    </row>
    <row r="391" spans="1:13" ht="18" x14ac:dyDescent="0.5500000000000000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22"/>
    </row>
    <row r="392" spans="1:13" ht="18" x14ac:dyDescent="0.5500000000000000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22"/>
    </row>
    <row r="393" spans="1:13" ht="18" x14ac:dyDescent="0.5500000000000000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22"/>
    </row>
    <row r="394" spans="1:13" ht="18" x14ac:dyDescent="0.5500000000000000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22"/>
    </row>
    <row r="395" spans="1:13" ht="18" x14ac:dyDescent="0.5500000000000000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22"/>
    </row>
    <row r="396" spans="1:13" ht="18" x14ac:dyDescent="0.5500000000000000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22"/>
    </row>
    <row r="397" spans="1:13" ht="18" x14ac:dyDescent="0.5500000000000000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22"/>
    </row>
    <row r="398" spans="1:13" ht="18" x14ac:dyDescent="0.5500000000000000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22"/>
    </row>
    <row r="399" spans="1:13" ht="18" x14ac:dyDescent="0.5500000000000000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22"/>
    </row>
    <row r="400" spans="1:13" ht="18" x14ac:dyDescent="0.5500000000000000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22"/>
    </row>
    <row r="401" spans="1:13" ht="18" x14ac:dyDescent="0.5500000000000000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22"/>
    </row>
    <row r="402" spans="1:13" ht="18" x14ac:dyDescent="0.5500000000000000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22"/>
    </row>
    <row r="403" spans="1:13" ht="18" x14ac:dyDescent="0.5500000000000000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22"/>
    </row>
    <row r="404" spans="1:13" ht="18" x14ac:dyDescent="0.550000000000000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22"/>
    </row>
    <row r="405" spans="1:13" ht="18" x14ac:dyDescent="0.5500000000000000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22"/>
    </row>
    <row r="406" spans="1:13" ht="18" x14ac:dyDescent="0.5500000000000000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22"/>
    </row>
    <row r="407" spans="1:13" ht="18" x14ac:dyDescent="0.5500000000000000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22"/>
    </row>
    <row r="408" spans="1:13" ht="18" x14ac:dyDescent="0.5500000000000000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22"/>
    </row>
    <row r="409" spans="1:13" ht="18" x14ac:dyDescent="0.5500000000000000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22"/>
    </row>
    <row r="410" spans="1:13" ht="18" x14ac:dyDescent="0.5500000000000000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22"/>
    </row>
    <row r="411" spans="1:13" ht="18" x14ac:dyDescent="0.5500000000000000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22"/>
    </row>
    <row r="412" spans="1:13" ht="18" x14ac:dyDescent="0.5500000000000000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22"/>
    </row>
    <row r="413" spans="1:13" ht="18" x14ac:dyDescent="0.5500000000000000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22"/>
    </row>
    <row r="414" spans="1:13" ht="18" x14ac:dyDescent="0.5500000000000000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22"/>
    </row>
    <row r="415" spans="1:13" ht="18" x14ac:dyDescent="0.5500000000000000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22"/>
    </row>
    <row r="416" spans="1:13" ht="18" x14ac:dyDescent="0.5500000000000000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22"/>
    </row>
    <row r="417" spans="1:13" ht="18" x14ac:dyDescent="0.5500000000000000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22"/>
    </row>
    <row r="418" spans="1:13" ht="18" x14ac:dyDescent="0.5500000000000000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22"/>
    </row>
    <row r="419" spans="1:13" ht="18" x14ac:dyDescent="0.5500000000000000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22"/>
    </row>
    <row r="420" spans="1:13" ht="18" x14ac:dyDescent="0.5500000000000000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22"/>
    </row>
    <row r="421" spans="1:13" ht="18" x14ac:dyDescent="0.5500000000000000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22"/>
    </row>
    <row r="422" spans="1:13" ht="18" x14ac:dyDescent="0.5500000000000000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22"/>
    </row>
    <row r="423" spans="1:13" ht="18" x14ac:dyDescent="0.5500000000000000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22"/>
    </row>
    <row r="424" spans="1:13" ht="18" x14ac:dyDescent="0.5500000000000000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22"/>
    </row>
    <row r="425" spans="1:13" ht="18" x14ac:dyDescent="0.5500000000000000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22"/>
    </row>
    <row r="426" spans="1:13" ht="18" x14ac:dyDescent="0.5500000000000000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22"/>
    </row>
    <row r="427" spans="1:13" ht="18" x14ac:dyDescent="0.5500000000000000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22"/>
    </row>
    <row r="428" spans="1:13" ht="18" x14ac:dyDescent="0.5500000000000000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22"/>
    </row>
    <row r="429" spans="1:13" ht="18" x14ac:dyDescent="0.5500000000000000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22"/>
    </row>
    <row r="430" spans="1:13" ht="18" x14ac:dyDescent="0.5500000000000000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22"/>
    </row>
    <row r="431" spans="1:13" ht="18" x14ac:dyDescent="0.5500000000000000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22"/>
    </row>
    <row r="432" spans="1:13" ht="18" x14ac:dyDescent="0.5500000000000000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22"/>
    </row>
    <row r="433" spans="1:13" ht="18" x14ac:dyDescent="0.5500000000000000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22"/>
    </row>
    <row r="434" spans="1:13" ht="18" x14ac:dyDescent="0.5500000000000000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22"/>
    </row>
    <row r="435" spans="1:13" ht="18" x14ac:dyDescent="0.5500000000000000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22"/>
    </row>
    <row r="436" spans="1:13" ht="18" x14ac:dyDescent="0.5500000000000000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22"/>
    </row>
    <row r="437" spans="1:13" ht="18" x14ac:dyDescent="0.5500000000000000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22"/>
    </row>
    <row r="438" spans="1:13" ht="18" x14ac:dyDescent="0.5500000000000000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22"/>
    </row>
    <row r="439" spans="1:13" ht="18" x14ac:dyDescent="0.5500000000000000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22"/>
    </row>
    <row r="440" spans="1:13" ht="18" x14ac:dyDescent="0.5500000000000000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22"/>
    </row>
    <row r="441" spans="1:13" ht="18" x14ac:dyDescent="0.5500000000000000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22"/>
    </row>
    <row r="442" spans="1:13" ht="18" x14ac:dyDescent="0.5500000000000000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22"/>
    </row>
    <row r="443" spans="1:13" ht="18" x14ac:dyDescent="0.5500000000000000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22"/>
    </row>
    <row r="444" spans="1:13" ht="18" x14ac:dyDescent="0.5500000000000000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22"/>
    </row>
    <row r="445" spans="1:13" ht="18" x14ac:dyDescent="0.5500000000000000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22"/>
    </row>
    <row r="446" spans="1:13" ht="18" x14ac:dyDescent="0.5500000000000000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22"/>
    </row>
    <row r="447" spans="1:13" ht="18" x14ac:dyDescent="0.5500000000000000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22"/>
    </row>
    <row r="448" spans="1:13" ht="18" x14ac:dyDescent="0.5500000000000000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22"/>
    </row>
    <row r="449" spans="1:13" ht="18" x14ac:dyDescent="0.5500000000000000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22"/>
    </row>
    <row r="450" spans="1:13" ht="18" x14ac:dyDescent="0.5500000000000000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22"/>
    </row>
    <row r="451" spans="1:13" ht="18" x14ac:dyDescent="0.5500000000000000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22"/>
    </row>
    <row r="452" spans="1:13" ht="18" x14ac:dyDescent="0.5500000000000000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22"/>
    </row>
    <row r="453" spans="1:13" ht="18" x14ac:dyDescent="0.5500000000000000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22"/>
    </row>
    <row r="454" spans="1:13" ht="18" x14ac:dyDescent="0.5500000000000000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22"/>
    </row>
    <row r="455" spans="1:13" ht="18" x14ac:dyDescent="0.5500000000000000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22"/>
    </row>
    <row r="456" spans="1:13" ht="18" x14ac:dyDescent="0.5500000000000000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22"/>
    </row>
    <row r="457" spans="1:13" ht="18" x14ac:dyDescent="0.5500000000000000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22"/>
    </row>
    <row r="458" spans="1:13" ht="18" x14ac:dyDescent="0.5500000000000000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22"/>
    </row>
    <row r="459" spans="1:13" ht="18" x14ac:dyDescent="0.5500000000000000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22"/>
    </row>
    <row r="460" spans="1:13" ht="18" x14ac:dyDescent="0.5500000000000000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22"/>
    </row>
    <row r="461" spans="1:13" ht="18" x14ac:dyDescent="0.5500000000000000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22"/>
    </row>
    <row r="462" spans="1:13" ht="18" x14ac:dyDescent="0.5500000000000000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22"/>
    </row>
    <row r="463" spans="1:13" ht="18" x14ac:dyDescent="0.5500000000000000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22"/>
    </row>
    <row r="464" spans="1:13" ht="18" x14ac:dyDescent="0.5500000000000000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22"/>
    </row>
    <row r="465" spans="1:13" ht="18" x14ac:dyDescent="0.5500000000000000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22"/>
    </row>
    <row r="466" spans="1:13" ht="18" x14ac:dyDescent="0.5500000000000000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22"/>
    </row>
    <row r="467" spans="1:13" ht="18" x14ac:dyDescent="0.5500000000000000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22"/>
    </row>
    <row r="468" spans="1:13" ht="18" x14ac:dyDescent="0.5500000000000000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22"/>
    </row>
    <row r="469" spans="1:13" ht="18" x14ac:dyDescent="0.5500000000000000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22"/>
    </row>
    <row r="470" spans="1:13" ht="18" x14ac:dyDescent="0.5500000000000000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22"/>
    </row>
    <row r="471" spans="1:13" ht="18" x14ac:dyDescent="0.5500000000000000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22"/>
    </row>
    <row r="472" spans="1:13" ht="18" x14ac:dyDescent="0.5500000000000000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22"/>
    </row>
    <row r="473" spans="1:13" ht="18" x14ac:dyDescent="0.5500000000000000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22"/>
    </row>
    <row r="474" spans="1:13" ht="18" x14ac:dyDescent="0.5500000000000000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22"/>
    </row>
    <row r="475" spans="1:13" ht="18" x14ac:dyDescent="0.5500000000000000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22"/>
    </row>
    <row r="476" spans="1:13" ht="18" x14ac:dyDescent="0.5500000000000000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22"/>
    </row>
    <row r="477" spans="1:13" ht="18" x14ac:dyDescent="0.5500000000000000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22"/>
    </row>
    <row r="478" spans="1:13" ht="18" x14ac:dyDescent="0.5500000000000000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22"/>
    </row>
    <row r="479" spans="1:13" ht="18" x14ac:dyDescent="0.5500000000000000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22"/>
    </row>
    <row r="480" spans="1:13" ht="18" x14ac:dyDescent="0.5500000000000000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22"/>
    </row>
    <row r="481" spans="1:13" ht="18" x14ac:dyDescent="0.5500000000000000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22"/>
    </row>
    <row r="482" spans="1:13" ht="18" x14ac:dyDescent="0.5500000000000000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22"/>
    </row>
    <row r="483" spans="1:13" ht="18" x14ac:dyDescent="0.5500000000000000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22"/>
    </row>
    <row r="484" spans="1:13" ht="18" x14ac:dyDescent="0.5500000000000000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22"/>
    </row>
    <row r="485" spans="1:13" ht="18" x14ac:dyDescent="0.5500000000000000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22"/>
    </row>
    <row r="486" spans="1:13" ht="18" x14ac:dyDescent="0.5500000000000000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22"/>
    </row>
    <row r="487" spans="1:13" ht="18" x14ac:dyDescent="0.5500000000000000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22"/>
    </row>
    <row r="488" spans="1:13" ht="18" x14ac:dyDescent="0.5500000000000000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22"/>
    </row>
    <row r="489" spans="1:13" ht="18" x14ac:dyDescent="0.5500000000000000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22"/>
    </row>
    <row r="490" spans="1:13" ht="18" x14ac:dyDescent="0.5500000000000000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22"/>
    </row>
    <row r="491" spans="1:13" ht="18" x14ac:dyDescent="0.5500000000000000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22"/>
    </row>
    <row r="492" spans="1:13" ht="18" x14ac:dyDescent="0.5500000000000000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22"/>
    </row>
    <row r="493" spans="1:13" ht="18" x14ac:dyDescent="0.5500000000000000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22"/>
    </row>
    <row r="494" spans="1:13" ht="18" x14ac:dyDescent="0.5500000000000000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22"/>
    </row>
    <row r="495" spans="1:13" ht="18" x14ac:dyDescent="0.5500000000000000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22"/>
    </row>
    <row r="496" spans="1:13" ht="18" x14ac:dyDescent="0.5500000000000000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22"/>
    </row>
    <row r="497" spans="1:13" ht="18" x14ac:dyDescent="0.5500000000000000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22"/>
    </row>
    <row r="498" spans="1:13" ht="18" x14ac:dyDescent="0.5500000000000000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22"/>
    </row>
    <row r="499" spans="1:13" ht="18" x14ac:dyDescent="0.5500000000000000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22"/>
    </row>
    <row r="500" spans="1:13" ht="18" x14ac:dyDescent="0.5500000000000000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22"/>
    </row>
    <row r="501" spans="1:13" ht="18" x14ac:dyDescent="0.5500000000000000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22"/>
    </row>
    <row r="502" spans="1:13" ht="18" x14ac:dyDescent="0.5500000000000000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22"/>
    </row>
    <row r="503" spans="1:13" ht="18" x14ac:dyDescent="0.5500000000000000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22"/>
    </row>
    <row r="504" spans="1:13" ht="18" x14ac:dyDescent="0.550000000000000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22"/>
    </row>
    <row r="505" spans="1:13" ht="18" x14ac:dyDescent="0.5500000000000000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22"/>
    </row>
    <row r="506" spans="1:13" ht="18" x14ac:dyDescent="0.5500000000000000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22"/>
    </row>
    <row r="507" spans="1:13" ht="18" x14ac:dyDescent="0.5500000000000000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22"/>
    </row>
    <row r="508" spans="1:13" ht="18" x14ac:dyDescent="0.5500000000000000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22"/>
    </row>
    <row r="509" spans="1:13" ht="18" x14ac:dyDescent="0.5500000000000000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22"/>
    </row>
    <row r="510" spans="1:13" ht="18" x14ac:dyDescent="0.5500000000000000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22"/>
    </row>
    <row r="511" spans="1:13" ht="18" x14ac:dyDescent="0.5500000000000000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22"/>
    </row>
    <row r="512" spans="1:13" ht="18" x14ac:dyDescent="0.5500000000000000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22"/>
    </row>
    <row r="513" spans="1:13" ht="18" x14ac:dyDescent="0.5500000000000000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22"/>
    </row>
    <row r="514" spans="1:13" ht="18" x14ac:dyDescent="0.5500000000000000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22"/>
    </row>
    <row r="515" spans="1:13" ht="18" x14ac:dyDescent="0.5500000000000000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22"/>
    </row>
    <row r="516" spans="1:13" ht="18" x14ac:dyDescent="0.5500000000000000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22"/>
    </row>
    <row r="517" spans="1:13" ht="18" x14ac:dyDescent="0.5500000000000000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22"/>
    </row>
    <row r="518" spans="1:13" ht="18" x14ac:dyDescent="0.5500000000000000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22"/>
    </row>
    <row r="519" spans="1:13" ht="18" x14ac:dyDescent="0.5500000000000000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22"/>
    </row>
    <row r="520" spans="1:13" ht="18" x14ac:dyDescent="0.5500000000000000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22"/>
    </row>
    <row r="521" spans="1:13" ht="18" x14ac:dyDescent="0.5500000000000000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22"/>
    </row>
    <row r="522" spans="1:13" ht="18" x14ac:dyDescent="0.5500000000000000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22"/>
    </row>
    <row r="523" spans="1:13" ht="18" x14ac:dyDescent="0.5500000000000000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22"/>
    </row>
    <row r="524" spans="1:13" ht="18" x14ac:dyDescent="0.5500000000000000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22"/>
    </row>
    <row r="525" spans="1:13" ht="18" x14ac:dyDescent="0.5500000000000000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22"/>
    </row>
    <row r="526" spans="1:13" ht="18" x14ac:dyDescent="0.5500000000000000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22"/>
    </row>
    <row r="527" spans="1:13" ht="18" x14ac:dyDescent="0.5500000000000000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22"/>
    </row>
    <row r="528" spans="1:13" ht="18" x14ac:dyDescent="0.5500000000000000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22"/>
    </row>
    <row r="529" spans="1:13" ht="18" x14ac:dyDescent="0.5500000000000000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22"/>
    </row>
    <row r="530" spans="1:13" ht="18" x14ac:dyDescent="0.5500000000000000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22"/>
    </row>
    <row r="531" spans="1:13" ht="18" x14ac:dyDescent="0.5500000000000000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22"/>
    </row>
    <row r="532" spans="1:13" ht="18" x14ac:dyDescent="0.5500000000000000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22"/>
    </row>
    <row r="533" spans="1:13" ht="18" x14ac:dyDescent="0.5500000000000000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22"/>
    </row>
    <row r="534" spans="1:13" ht="18" x14ac:dyDescent="0.5500000000000000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22"/>
    </row>
    <row r="535" spans="1:13" ht="18" x14ac:dyDescent="0.5500000000000000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22"/>
    </row>
    <row r="536" spans="1:13" ht="18" x14ac:dyDescent="0.5500000000000000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22"/>
    </row>
    <row r="537" spans="1:13" ht="18" x14ac:dyDescent="0.5500000000000000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22"/>
    </row>
    <row r="538" spans="1:13" ht="18" x14ac:dyDescent="0.5500000000000000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22"/>
    </row>
    <row r="539" spans="1:13" ht="18" x14ac:dyDescent="0.5500000000000000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22"/>
    </row>
    <row r="540" spans="1:13" ht="18" x14ac:dyDescent="0.5500000000000000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22"/>
    </row>
    <row r="541" spans="1:13" ht="18" x14ac:dyDescent="0.5500000000000000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22"/>
    </row>
    <row r="542" spans="1:13" ht="18" x14ac:dyDescent="0.5500000000000000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22"/>
    </row>
    <row r="543" spans="1:13" ht="18" x14ac:dyDescent="0.5500000000000000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22"/>
    </row>
    <row r="544" spans="1:13" ht="18" x14ac:dyDescent="0.5500000000000000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22"/>
    </row>
    <row r="545" spans="1:13" ht="18" x14ac:dyDescent="0.5500000000000000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22"/>
    </row>
    <row r="546" spans="1:13" ht="18" x14ac:dyDescent="0.5500000000000000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22"/>
    </row>
    <row r="547" spans="1:13" ht="18" x14ac:dyDescent="0.5500000000000000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22"/>
    </row>
    <row r="548" spans="1:13" ht="18" x14ac:dyDescent="0.5500000000000000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22"/>
    </row>
    <row r="549" spans="1:13" ht="18" x14ac:dyDescent="0.5500000000000000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22"/>
    </row>
    <row r="550" spans="1:13" ht="18" x14ac:dyDescent="0.5500000000000000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22"/>
    </row>
    <row r="551" spans="1:13" ht="18" x14ac:dyDescent="0.5500000000000000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22"/>
    </row>
    <row r="552" spans="1:13" ht="18" x14ac:dyDescent="0.5500000000000000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22"/>
    </row>
    <row r="553" spans="1:13" ht="18" x14ac:dyDescent="0.5500000000000000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22"/>
    </row>
    <row r="554" spans="1:13" ht="18" x14ac:dyDescent="0.5500000000000000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22"/>
    </row>
    <row r="555" spans="1:13" ht="18" x14ac:dyDescent="0.5500000000000000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22"/>
    </row>
    <row r="556" spans="1:13" ht="18" x14ac:dyDescent="0.5500000000000000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22"/>
    </row>
    <row r="557" spans="1:13" ht="18" x14ac:dyDescent="0.5500000000000000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22"/>
    </row>
    <row r="558" spans="1:13" ht="18" x14ac:dyDescent="0.5500000000000000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22"/>
    </row>
    <row r="559" spans="1:13" ht="18" x14ac:dyDescent="0.5500000000000000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22"/>
    </row>
    <row r="560" spans="1:13" ht="18" x14ac:dyDescent="0.5500000000000000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22"/>
    </row>
    <row r="561" spans="1:13" ht="18" x14ac:dyDescent="0.5500000000000000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22"/>
    </row>
    <row r="562" spans="1:13" ht="18" x14ac:dyDescent="0.5500000000000000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22"/>
    </row>
    <row r="563" spans="1:13" ht="18" x14ac:dyDescent="0.5500000000000000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22"/>
    </row>
    <row r="564" spans="1:13" ht="18" x14ac:dyDescent="0.5500000000000000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22"/>
    </row>
    <row r="565" spans="1:13" ht="18" x14ac:dyDescent="0.5500000000000000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22"/>
    </row>
    <row r="566" spans="1:13" ht="18" x14ac:dyDescent="0.5500000000000000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22"/>
    </row>
    <row r="567" spans="1:13" ht="18" x14ac:dyDescent="0.5500000000000000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22"/>
    </row>
    <row r="568" spans="1:13" ht="18" x14ac:dyDescent="0.5500000000000000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22"/>
    </row>
    <row r="569" spans="1:13" ht="18" x14ac:dyDescent="0.5500000000000000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22"/>
    </row>
    <row r="570" spans="1:13" ht="18" x14ac:dyDescent="0.5500000000000000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22"/>
    </row>
    <row r="571" spans="1:13" ht="18" x14ac:dyDescent="0.5500000000000000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22"/>
    </row>
    <row r="572" spans="1:13" ht="18" x14ac:dyDescent="0.5500000000000000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22"/>
    </row>
    <row r="573" spans="1:13" ht="18" x14ac:dyDescent="0.5500000000000000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22"/>
    </row>
    <row r="574" spans="1:13" ht="18" x14ac:dyDescent="0.5500000000000000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22"/>
    </row>
    <row r="575" spans="1:13" ht="18" x14ac:dyDescent="0.5500000000000000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22"/>
    </row>
    <row r="576" spans="1:13" ht="18" x14ac:dyDescent="0.5500000000000000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22"/>
    </row>
    <row r="577" spans="1:13" ht="18" x14ac:dyDescent="0.5500000000000000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22"/>
    </row>
    <row r="578" spans="1:13" ht="18" x14ac:dyDescent="0.5500000000000000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22"/>
    </row>
    <row r="579" spans="1:13" ht="18" x14ac:dyDescent="0.5500000000000000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22"/>
    </row>
    <row r="580" spans="1:13" ht="18" x14ac:dyDescent="0.5500000000000000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22"/>
    </row>
    <row r="581" spans="1:13" ht="18" x14ac:dyDescent="0.5500000000000000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22"/>
    </row>
    <row r="582" spans="1:13" ht="18" x14ac:dyDescent="0.5500000000000000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22"/>
    </row>
    <row r="583" spans="1:13" ht="18" x14ac:dyDescent="0.5500000000000000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22"/>
    </row>
    <row r="584" spans="1:13" ht="18" x14ac:dyDescent="0.5500000000000000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22"/>
    </row>
    <row r="585" spans="1:13" ht="18" x14ac:dyDescent="0.5500000000000000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22"/>
    </row>
    <row r="586" spans="1:13" ht="18" x14ac:dyDescent="0.5500000000000000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22"/>
    </row>
    <row r="587" spans="1:13" ht="18" x14ac:dyDescent="0.5500000000000000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22"/>
    </row>
    <row r="588" spans="1:13" ht="18" x14ac:dyDescent="0.5500000000000000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22"/>
    </row>
    <row r="589" spans="1:13" ht="18" x14ac:dyDescent="0.5500000000000000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22"/>
    </row>
    <row r="590" spans="1:13" ht="18" x14ac:dyDescent="0.5500000000000000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22"/>
    </row>
    <row r="591" spans="1:13" ht="18" x14ac:dyDescent="0.5500000000000000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22"/>
    </row>
    <row r="592" spans="1:13" ht="18" x14ac:dyDescent="0.5500000000000000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22"/>
    </row>
    <row r="593" spans="1:13" ht="18" x14ac:dyDescent="0.5500000000000000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22"/>
    </row>
    <row r="594" spans="1:13" ht="18" x14ac:dyDescent="0.5500000000000000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22"/>
    </row>
    <row r="595" spans="1:13" ht="18" x14ac:dyDescent="0.5500000000000000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22"/>
    </row>
    <row r="596" spans="1:13" ht="18" x14ac:dyDescent="0.5500000000000000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22"/>
    </row>
    <row r="597" spans="1:13" ht="18" x14ac:dyDescent="0.5500000000000000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22"/>
    </row>
    <row r="598" spans="1:13" ht="18" x14ac:dyDescent="0.5500000000000000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22"/>
    </row>
    <row r="599" spans="1:13" ht="18" x14ac:dyDescent="0.5500000000000000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22"/>
    </row>
    <row r="600" spans="1:13" ht="18" x14ac:dyDescent="0.5500000000000000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22"/>
    </row>
    <row r="601" spans="1:13" ht="18" x14ac:dyDescent="0.5500000000000000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22"/>
    </row>
    <row r="602" spans="1:13" ht="18" x14ac:dyDescent="0.5500000000000000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22"/>
    </row>
    <row r="603" spans="1:13" ht="18" x14ac:dyDescent="0.5500000000000000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22"/>
    </row>
    <row r="604" spans="1:13" ht="18" x14ac:dyDescent="0.550000000000000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22"/>
    </row>
    <row r="605" spans="1:13" ht="18" x14ac:dyDescent="0.5500000000000000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22"/>
    </row>
    <row r="606" spans="1:13" ht="18" x14ac:dyDescent="0.5500000000000000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22"/>
    </row>
    <row r="607" spans="1:13" ht="18" x14ac:dyDescent="0.5500000000000000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22"/>
    </row>
    <row r="608" spans="1:13" ht="18" x14ac:dyDescent="0.5500000000000000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22"/>
    </row>
    <row r="609" spans="1:13" ht="18" x14ac:dyDescent="0.5500000000000000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22"/>
    </row>
    <row r="610" spans="1:13" ht="18" x14ac:dyDescent="0.5500000000000000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22"/>
    </row>
    <row r="611" spans="1:13" ht="18" x14ac:dyDescent="0.5500000000000000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22"/>
    </row>
    <row r="612" spans="1:13" ht="18" x14ac:dyDescent="0.5500000000000000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22"/>
    </row>
    <row r="613" spans="1:13" ht="18" x14ac:dyDescent="0.5500000000000000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22"/>
    </row>
    <row r="614" spans="1:13" ht="18" x14ac:dyDescent="0.5500000000000000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22"/>
    </row>
    <row r="615" spans="1:13" ht="18" x14ac:dyDescent="0.5500000000000000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22"/>
    </row>
    <row r="616" spans="1:13" ht="18" x14ac:dyDescent="0.5500000000000000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22"/>
    </row>
    <row r="617" spans="1:13" ht="18" x14ac:dyDescent="0.5500000000000000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22"/>
    </row>
    <row r="618" spans="1:13" ht="18" x14ac:dyDescent="0.5500000000000000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22"/>
    </row>
    <row r="619" spans="1:13" ht="18" x14ac:dyDescent="0.5500000000000000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22"/>
    </row>
    <row r="620" spans="1:13" ht="18" x14ac:dyDescent="0.5500000000000000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22"/>
    </row>
    <row r="621" spans="1:13" ht="18" x14ac:dyDescent="0.5500000000000000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22"/>
    </row>
    <row r="622" spans="1:13" ht="18" x14ac:dyDescent="0.5500000000000000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22"/>
    </row>
    <row r="623" spans="1:13" ht="18" x14ac:dyDescent="0.5500000000000000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22"/>
    </row>
    <row r="624" spans="1:13" ht="18" x14ac:dyDescent="0.5500000000000000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22"/>
    </row>
    <row r="625" spans="1:13" ht="18" x14ac:dyDescent="0.5500000000000000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22"/>
    </row>
    <row r="626" spans="1:13" ht="18" x14ac:dyDescent="0.5500000000000000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22"/>
    </row>
    <row r="627" spans="1:13" ht="18" x14ac:dyDescent="0.5500000000000000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22"/>
    </row>
    <row r="628" spans="1:13" ht="18" x14ac:dyDescent="0.5500000000000000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22"/>
    </row>
    <row r="629" spans="1:13" ht="18" x14ac:dyDescent="0.5500000000000000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22"/>
    </row>
    <row r="630" spans="1:13" ht="18" x14ac:dyDescent="0.5500000000000000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22"/>
    </row>
    <row r="631" spans="1:13" ht="18" x14ac:dyDescent="0.5500000000000000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22"/>
    </row>
    <row r="632" spans="1:13" ht="18" x14ac:dyDescent="0.5500000000000000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22"/>
    </row>
    <row r="633" spans="1:13" ht="18" x14ac:dyDescent="0.5500000000000000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22"/>
    </row>
    <row r="634" spans="1:13" ht="18" x14ac:dyDescent="0.5500000000000000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22"/>
    </row>
    <row r="635" spans="1:13" ht="18" x14ac:dyDescent="0.5500000000000000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22"/>
    </row>
    <row r="636" spans="1:13" ht="18" x14ac:dyDescent="0.5500000000000000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22"/>
    </row>
    <row r="637" spans="1:13" ht="18" x14ac:dyDescent="0.5500000000000000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22"/>
    </row>
    <row r="638" spans="1:13" ht="18" x14ac:dyDescent="0.5500000000000000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22"/>
    </row>
    <row r="639" spans="1:13" ht="18" x14ac:dyDescent="0.5500000000000000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22"/>
    </row>
    <row r="640" spans="1:13" ht="18" x14ac:dyDescent="0.5500000000000000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22"/>
    </row>
    <row r="641" spans="1:13" ht="18" x14ac:dyDescent="0.5500000000000000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22"/>
    </row>
    <row r="642" spans="1:13" ht="18" x14ac:dyDescent="0.5500000000000000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22"/>
    </row>
    <row r="643" spans="1:13" ht="18" x14ac:dyDescent="0.5500000000000000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22"/>
    </row>
    <row r="644" spans="1:13" ht="18" x14ac:dyDescent="0.5500000000000000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22"/>
    </row>
    <row r="645" spans="1:13" ht="18" x14ac:dyDescent="0.5500000000000000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22"/>
    </row>
    <row r="646" spans="1:13" ht="18" x14ac:dyDescent="0.5500000000000000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22"/>
    </row>
    <row r="647" spans="1:13" ht="18" x14ac:dyDescent="0.5500000000000000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22"/>
    </row>
    <row r="648" spans="1:13" ht="18" x14ac:dyDescent="0.5500000000000000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22"/>
    </row>
    <row r="649" spans="1:13" ht="18" x14ac:dyDescent="0.5500000000000000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22"/>
    </row>
    <row r="650" spans="1:13" ht="18" x14ac:dyDescent="0.5500000000000000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22"/>
    </row>
    <row r="651" spans="1:13" ht="18" x14ac:dyDescent="0.5500000000000000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22"/>
    </row>
    <row r="652" spans="1:13" ht="18" x14ac:dyDescent="0.5500000000000000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22"/>
    </row>
    <row r="653" spans="1:13" ht="18" x14ac:dyDescent="0.5500000000000000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22"/>
    </row>
    <row r="654" spans="1:13" ht="18" x14ac:dyDescent="0.5500000000000000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22"/>
    </row>
    <row r="655" spans="1:13" ht="18" x14ac:dyDescent="0.5500000000000000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22"/>
    </row>
    <row r="656" spans="1:13" ht="18" x14ac:dyDescent="0.5500000000000000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22"/>
    </row>
    <row r="657" spans="1:13" ht="18" x14ac:dyDescent="0.5500000000000000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22"/>
    </row>
    <row r="658" spans="1:13" ht="18" x14ac:dyDescent="0.5500000000000000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22"/>
    </row>
    <row r="659" spans="1:13" ht="18" x14ac:dyDescent="0.5500000000000000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22"/>
    </row>
    <row r="660" spans="1:13" ht="18" x14ac:dyDescent="0.5500000000000000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22"/>
    </row>
    <row r="661" spans="1:13" ht="18" x14ac:dyDescent="0.5500000000000000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22"/>
    </row>
    <row r="662" spans="1:13" ht="18" x14ac:dyDescent="0.5500000000000000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22"/>
    </row>
    <row r="663" spans="1:13" ht="18" x14ac:dyDescent="0.5500000000000000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22"/>
    </row>
    <row r="664" spans="1:13" ht="18" x14ac:dyDescent="0.5500000000000000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22"/>
    </row>
    <row r="665" spans="1:13" ht="18" x14ac:dyDescent="0.5500000000000000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22"/>
    </row>
    <row r="666" spans="1:13" ht="18" x14ac:dyDescent="0.5500000000000000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22"/>
    </row>
    <row r="667" spans="1:13" ht="18" x14ac:dyDescent="0.5500000000000000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22"/>
    </row>
    <row r="668" spans="1:13" ht="18" x14ac:dyDescent="0.5500000000000000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22"/>
    </row>
    <row r="669" spans="1:13" ht="18" x14ac:dyDescent="0.5500000000000000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22"/>
    </row>
    <row r="670" spans="1:13" ht="18" x14ac:dyDescent="0.5500000000000000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22"/>
    </row>
    <row r="671" spans="1:13" ht="18" x14ac:dyDescent="0.5500000000000000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22"/>
    </row>
    <row r="672" spans="1:13" ht="18" x14ac:dyDescent="0.5500000000000000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22"/>
    </row>
    <row r="673" spans="1:13" ht="18" x14ac:dyDescent="0.5500000000000000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22"/>
    </row>
    <row r="674" spans="1:13" ht="18" x14ac:dyDescent="0.5500000000000000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22"/>
    </row>
    <row r="675" spans="1:13" ht="18" x14ac:dyDescent="0.5500000000000000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22"/>
    </row>
    <row r="676" spans="1:13" ht="18" x14ac:dyDescent="0.5500000000000000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22"/>
    </row>
    <row r="677" spans="1:13" ht="18" x14ac:dyDescent="0.5500000000000000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22"/>
    </row>
    <row r="678" spans="1:13" ht="18" x14ac:dyDescent="0.5500000000000000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22"/>
    </row>
    <row r="679" spans="1:13" ht="18" x14ac:dyDescent="0.5500000000000000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22"/>
    </row>
    <row r="680" spans="1:13" ht="18" x14ac:dyDescent="0.5500000000000000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22"/>
    </row>
    <row r="681" spans="1:13" ht="18" x14ac:dyDescent="0.5500000000000000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22"/>
    </row>
    <row r="682" spans="1:13" ht="18" x14ac:dyDescent="0.5500000000000000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22"/>
    </row>
    <row r="683" spans="1:13" ht="18" x14ac:dyDescent="0.5500000000000000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22"/>
    </row>
    <row r="684" spans="1:13" ht="18" x14ac:dyDescent="0.5500000000000000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22"/>
    </row>
    <row r="685" spans="1:13" ht="18" x14ac:dyDescent="0.5500000000000000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22"/>
    </row>
    <row r="686" spans="1:13" ht="18" x14ac:dyDescent="0.5500000000000000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22"/>
    </row>
    <row r="687" spans="1:13" ht="18" x14ac:dyDescent="0.5500000000000000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22"/>
    </row>
    <row r="688" spans="1:13" ht="18" x14ac:dyDescent="0.5500000000000000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22"/>
    </row>
    <row r="689" spans="1:13" ht="18" x14ac:dyDescent="0.5500000000000000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22"/>
    </row>
    <row r="690" spans="1:13" ht="18" x14ac:dyDescent="0.5500000000000000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22"/>
    </row>
    <row r="691" spans="1:13" ht="18" x14ac:dyDescent="0.5500000000000000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22"/>
    </row>
    <row r="692" spans="1:13" ht="18" x14ac:dyDescent="0.5500000000000000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22"/>
    </row>
    <row r="693" spans="1:13" ht="18" x14ac:dyDescent="0.5500000000000000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22"/>
    </row>
    <row r="694" spans="1:13" ht="18" x14ac:dyDescent="0.5500000000000000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22"/>
    </row>
    <row r="695" spans="1:13" ht="18" x14ac:dyDescent="0.5500000000000000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22"/>
    </row>
    <row r="696" spans="1:13" ht="18" x14ac:dyDescent="0.5500000000000000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22"/>
    </row>
    <row r="697" spans="1:13" ht="18" x14ac:dyDescent="0.5500000000000000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22"/>
    </row>
    <row r="698" spans="1:13" ht="18" x14ac:dyDescent="0.5500000000000000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22"/>
    </row>
    <row r="699" spans="1:13" ht="18" x14ac:dyDescent="0.5500000000000000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22"/>
    </row>
    <row r="700" spans="1:13" ht="18" x14ac:dyDescent="0.5500000000000000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22"/>
    </row>
    <row r="701" spans="1:13" ht="18" x14ac:dyDescent="0.5500000000000000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22"/>
    </row>
    <row r="702" spans="1:13" ht="18" x14ac:dyDescent="0.5500000000000000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22"/>
    </row>
    <row r="703" spans="1:13" ht="18" x14ac:dyDescent="0.5500000000000000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22"/>
    </row>
    <row r="704" spans="1:13" ht="18" x14ac:dyDescent="0.550000000000000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22"/>
    </row>
    <row r="705" spans="1:13" ht="18" x14ac:dyDescent="0.5500000000000000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22"/>
    </row>
    <row r="706" spans="1:13" ht="18" x14ac:dyDescent="0.5500000000000000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22"/>
    </row>
    <row r="707" spans="1:13" ht="18" x14ac:dyDescent="0.5500000000000000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22"/>
    </row>
    <row r="708" spans="1:13" ht="18" x14ac:dyDescent="0.5500000000000000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22"/>
    </row>
    <row r="709" spans="1:13" ht="18" x14ac:dyDescent="0.5500000000000000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22"/>
    </row>
    <row r="710" spans="1:13" ht="18" x14ac:dyDescent="0.5500000000000000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22"/>
    </row>
    <row r="711" spans="1:13" ht="18" x14ac:dyDescent="0.5500000000000000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22"/>
    </row>
    <row r="712" spans="1:13" ht="18" x14ac:dyDescent="0.5500000000000000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22"/>
    </row>
    <row r="713" spans="1:13" ht="18" x14ac:dyDescent="0.5500000000000000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22"/>
    </row>
    <row r="714" spans="1:13" ht="18" x14ac:dyDescent="0.5500000000000000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22"/>
    </row>
    <row r="715" spans="1:13" ht="18" x14ac:dyDescent="0.5500000000000000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22"/>
    </row>
    <row r="716" spans="1:13" ht="18" x14ac:dyDescent="0.5500000000000000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22"/>
    </row>
    <row r="717" spans="1:13" ht="18" x14ac:dyDescent="0.5500000000000000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22"/>
    </row>
    <row r="718" spans="1:13" ht="18" x14ac:dyDescent="0.5500000000000000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22"/>
    </row>
    <row r="719" spans="1:13" ht="18" x14ac:dyDescent="0.5500000000000000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22"/>
    </row>
    <row r="720" spans="1:13" ht="18" x14ac:dyDescent="0.5500000000000000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22"/>
    </row>
    <row r="721" spans="1:13" ht="18" x14ac:dyDescent="0.5500000000000000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22"/>
    </row>
    <row r="722" spans="1:13" ht="18" x14ac:dyDescent="0.5500000000000000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22"/>
    </row>
    <row r="723" spans="1:13" ht="18" x14ac:dyDescent="0.5500000000000000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22"/>
    </row>
    <row r="724" spans="1:13" ht="18" x14ac:dyDescent="0.5500000000000000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22"/>
    </row>
    <row r="725" spans="1:13" ht="18" x14ac:dyDescent="0.5500000000000000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22"/>
    </row>
    <row r="726" spans="1:13" ht="18" x14ac:dyDescent="0.5500000000000000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22"/>
    </row>
    <row r="727" spans="1:13" ht="18" x14ac:dyDescent="0.5500000000000000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22"/>
    </row>
    <row r="728" spans="1:13" ht="18" x14ac:dyDescent="0.5500000000000000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22"/>
    </row>
    <row r="729" spans="1:13" ht="18" x14ac:dyDescent="0.5500000000000000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22"/>
    </row>
    <row r="730" spans="1:13" ht="18" x14ac:dyDescent="0.5500000000000000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22"/>
    </row>
    <row r="731" spans="1:13" ht="18" x14ac:dyDescent="0.5500000000000000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22"/>
    </row>
    <row r="732" spans="1:13" ht="18" x14ac:dyDescent="0.5500000000000000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22"/>
    </row>
    <row r="733" spans="1:13" ht="18" x14ac:dyDescent="0.5500000000000000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22"/>
    </row>
    <row r="734" spans="1:13" ht="18" x14ac:dyDescent="0.5500000000000000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22"/>
    </row>
    <row r="735" spans="1:13" ht="18" x14ac:dyDescent="0.5500000000000000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22"/>
    </row>
    <row r="736" spans="1:13" ht="18" x14ac:dyDescent="0.5500000000000000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22"/>
    </row>
    <row r="737" spans="1:13" ht="18" x14ac:dyDescent="0.5500000000000000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22"/>
    </row>
    <row r="738" spans="1:13" ht="18" x14ac:dyDescent="0.5500000000000000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22"/>
    </row>
    <row r="739" spans="1:13" ht="18" x14ac:dyDescent="0.5500000000000000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22"/>
    </row>
    <row r="740" spans="1:13" ht="18" x14ac:dyDescent="0.5500000000000000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22"/>
    </row>
    <row r="741" spans="1:13" ht="18" x14ac:dyDescent="0.5500000000000000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22"/>
    </row>
    <row r="742" spans="1:13" ht="18" x14ac:dyDescent="0.5500000000000000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22"/>
    </row>
    <row r="743" spans="1:13" ht="18" x14ac:dyDescent="0.5500000000000000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22"/>
    </row>
    <row r="744" spans="1:13" ht="18" x14ac:dyDescent="0.5500000000000000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22"/>
    </row>
    <row r="745" spans="1:13" ht="18" x14ac:dyDescent="0.5500000000000000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22"/>
    </row>
    <row r="746" spans="1:13" ht="18" x14ac:dyDescent="0.5500000000000000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22"/>
    </row>
    <row r="747" spans="1:13" ht="18" x14ac:dyDescent="0.5500000000000000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22"/>
    </row>
    <row r="748" spans="1:13" ht="18" x14ac:dyDescent="0.5500000000000000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22"/>
    </row>
    <row r="749" spans="1:13" ht="18" x14ac:dyDescent="0.5500000000000000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22"/>
    </row>
    <row r="750" spans="1:13" ht="18" x14ac:dyDescent="0.5500000000000000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22"/>
    </row>
    <row r="751" spans="1:13" ht="18" x14ac:dyDescent="0.5500000000000000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22"/>
    </row>
    <row r="752" spans="1:13" ht="18" x14ac:dyDescent="0.5500000000000000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22"/>
    </row>
    <row r="753" spans="1:13" ht="18" x14ac:dyDescent="0.5500000000000000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22"/>
    </row>
    <row r="754" spans="1:13" ht="18" x14ac:dyDescent="0.5500000000000000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22"/>
    </row>
    <row r="755" spans="1:13" ht="18" x14ac:dyDescent="0.5500000000000000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22"/>
    </row>
    <row r="756" spans="1:13" ht="18" x14ac:dyDescent="0.5500000000000000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22"/>
    </row>
    <row r="757" spans="1:13" ht="18" x14ac:dyDescent="0.5500000000000000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22"/>
    </row>
    <row r="758" spans="1:13" ht="18" x14ac:dyDescent="0.5500000000000000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22"/>
    </row>
    <row r="759" spans="1:13" ht="18" x14ac:dyDescent="0.5500000000000000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22"/>
    </row>
    <row r="760" spans="1:13" ht="18" x14ac:dyDescent="0.5500000000000000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22"/>
    </row>
    <row r="761" spans="1:13" ht="18" x14ac:dyDescent="0.5500000000000000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22"/>
    </row>
    <row r="762" spans="1:13" ht="18" x14ac:dyDescent="0.5500000000000000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22"/>
    </row>
    <row r="763" spans="1:13" ht="18" x14ac:dyDescent="0.5500000000000000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22"/>
    </row>
    <row r="764" spans="1:13" ht="18" x14ac:dyDescent="0.5500000000000000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22"/>
    </row>
    <row r="765" spans="1:13" ht="18" x14ac:dyDescent="0.5500000000000000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22"/>
    </row>
    <row r="766" spans="1:13" ht="18" x14ac:dyDescent="0.5500000000000000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22"/>
    </row>
    <row r="767" spans="1:13" ht="18" x14ac:dyDescent="0.5500000000000000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22"/>
    </row>
    <row r="768" spans="1:13" ht="18" x14ac:dyDescent="0.5500000000000000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22"/>
    </row>
    <row r="769" spans="1:13" ht="18" x14ac:dyDescent="0.5500000000000000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22"/>
    </row>
    <row r="770" spans="1:13" ht="18" x14ac:dyDescent="0.5500000000000000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22"/>
    </row>
    <row r="771" spans="1:13" ht="18" x14ac:dyDescent="0.5500000000000000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22"/>
    </row>
    <row r="772" spans="1:13" ht="18" x14ac:dyDescent="0.5500000000000000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22"/>
    </row>
    <row r="773" spans="1:13" ht="18" x14ac:dyDescent="0.5500000000000000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22"/>
    </row>
    <row r="774" spans="1:13" ht="18" x14ac:dyDescent="0.5500000000000000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22"/>
    </row>
    <row r="775" spans="1:13" ht="18" x14ac:dyDescent="0.5500000000000000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22"/>
    </row>
    <row r="776" spans="1:13" ht="18" x14ac:dyDescent="0.5500000000000000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22"/>
    </row>
    <row r="777" spans="1:13" ht="18" x14ac:dyDescent="0.5500000000000000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22"/>
    </row>
    <row r="778" spans="1:13" ht="18" x14ac:dyDescent="0.5500000000000000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22"/>
    </row>
    <row r="779" spans="1:13" ht="18" x14ac:dyDescent="0.5500000000000000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22"/>
    </row>
    <row r="780" spans="1:13" ht="18" x14ac:dyDescent="0.5500000000000000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22"/>
    </row>
    <row r="781" spans="1:13" ht="18" x14ac:dyDescent="0.5500000000000000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22"/>
    </row>
    <row r="782" spans="1:13" ht="18" x14ac:dyDescent="0.5500000000000000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22"/>
    </row>
    <row r="783" spans="1:13" ht="18" x14ac:dyDescent="0.5500000000000000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22"/>
    </row>
    <row r="784" spans="1:13" ht="18" x14ac:dyDescent="0.5500000000000000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22"/>
    </row>
    <row r="785" spans="1:13" ht="18" x14ac:dyDescent="0.5500000000000000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22"/>
    </row>
    <row r="786" spans="1:13" ht="18" x14ac:dyDescent="0.5500000000000000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22"/>
    </row>
    <row r="787" spans="1:13" ht="18" x14ac:dyDescent="0.5500000000000000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22"/>
    </row>
    <row r="788" spans="1:13" ht="18" x14ac:dyDescent="0.5500000000000000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22"/>
    </row>
    <row r="789" spans="1:13" ht="18" x14ac:dyDescent="0.5500000000000000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22"/>
    </row>
    <row r="790" spans="1:13" ht="18" x14ac:dyDescent="0.5500000000000000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22"/>
    </row>
    <row r="791" spans="1:13" ht="18" x14ac:dyDescent="0.5500000000000000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22"/>
    </row>
    <row r="792" spans="1:13" ht="18" x14ac:dyDescent="0.5500000000000000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22"/>
    </row>
    <row r="793" spans="1:13" ht="18" x14ac:dyDescent="0.5500000000000000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22"/>
    </row>
    <row r="794" spans="1:13" ht="18" x14ac:dyDescent="0.5500000000000000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22"/>
    </row>
    <row r="795" spans="1:13" ht="18" x14ac:dyDescent="0.5500000000000000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22"/>
    </row>
    <row r="796" spans="1:13" ht="18" x14ac:dyDescent="0.5500000000000000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22"/>
    </row>
    <row r="797" spans="1:13" ht="18" x14ac:dyDescent="0.5500000000000000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22"/>
    </row>
    <row r="798" spans="1:13" ht="18" x14ac:dyDescent="0.5500000000000000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22"/>
    </row>
    <row r="799" spans="1:13" ht="18" x14ac:dyDescent="0.5500000000000000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22"/>
    </row>
    <row r="800" spans="1:13" ht="18" x14ac:dyDescent="0.5500000000000000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22"/>
    </row>
    <row r="801" spans="1:13" ht="18" x14ac:dyDescent="0.5500000000000000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22"/>
    </row>
    <row r="802" spans="1:13" ht="18" x14ac:dyDescent="0.5500000000000000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22"/>
    </row>
    <row r="803" spans="1:13" ht="18" x14ac:dyDescent="0.5500000000000000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22"/>
    </row>
    <row r="804" spans="1:13" ht="18" x14ac:dyDescent="0.550000000000000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22"/>
    </row>
    <row r="805" spans="1:13" ht="18" x14ac:dyDescent="0.5500000000000000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22"/>
    </row>
    <row r="806" spans="1:13" ht="18" x14ac:dyDescent="0.5500000000000000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22"/>
    </row>
    <row r="807" spans="1:13" ht="18" x14ac:dyDescent="0.5500000000000000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22"/>
    </row>
    <row r="808" spans="1:13" ht="18" x14ac:dyDescent="0.5500000000000000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22"/>
    </row>
    <row r="809" spans="1:13" ht="18" x14ac:dyDescent="0.5500000000000000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22"/>
    </row>
    <row r="810" spans="1:13" ht="18" x14ac:dyDescent="0.5500000000000000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22"/>
    </row>
    <row r="811" spans="1:13" ht="18" x14ac:dyDescent="0.5500000000000000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22"/>
    </row>
    <row r="812" spans="1:13" ht="18" x14ac:dyDescent="0.5500000000000000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22"/>
    </row>
    <row r="813" spans="1:13" ht="18" x14ac:dyDescent="0.5500000000000000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22"/>
    </row>
    <row r="814" spans="1:13" ht="18" x14ac:dyDescent="0.5500000000000000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22"/>
    </row>
    <row r="815" spans="1:13" ht="18" x14ac:dyDescent="0.5500000000000000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22"/>
    </row>
    <row r="816" spans="1:13" ht="18" x14ac:dyDescent="0.5500000000000000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22"/>
    </row>
    <row r="817" spans="1:13" ht="18" x14ac:dyDescent="0.5500000000000000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22"/>
    </row>
    <row r="818" spans="1:13" ht="18" x14ac:dyDescent="0.5500000000000000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22"/>
    </row>
    <row r="819" spans="1:13" ht="18" x14ac:dyDescent="0.5500000000000000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22"/>
    </row>
    <row r="820" spans="1:13" ht="18" x14ac:dyDescent="0.5500000000000000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22"/>
    </row>
    <row r="821" spans="1:13" ht="18" x14ac:dyDescent="0.5500000000000000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22"/>
    </row>
    <row r="822" spans="1:13" ht="18" x14ac:dyDescent="0.5500000000000000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22"/>
    </row>
    <row r="823" spans="1:13" ht="18" x14ac:dyDescent="0.5500000000000000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22"/>
    </row>
    <row r="824" spans="1:13" ht="18" x14ac:dyDescent="0.5500000000000000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22"/>
    </row>
    <row r="825" spans="1:13" ht="18" x14ac:dyDescent="0.5500000000000000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22"/>
    </row>
    <row r="826" spans="1:13" ht="18" x14ac:dyDescent="0.5500000000000000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22"/>
    </row>
    <row r="827" spans="1:13" ht="18" x14ac:dyDescent="0.5500000000000000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22"/>
    </row>
    <row r="828" spans="1:13" ht="18" x14ac:dyDescent="0.5500000000000000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22"/>
    </row>
    <row r="829" spans="1:13" ht="18" x14ac:dyDescent="0.5500000000000000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22"/>
    </row>
    <row r="830" spans="1:13" ht="18" x14ac:dyDescent="0.5500000000000000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22"/>
    </row>
    <row r="831" spans="1:13" ht="18" x14ac:dyDescent="0.5500000000000000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22"/>
    </row>
    <row r="832" spans="1:13" ht="18" x14ac:dyDescent="0.5500000000000000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22"/>
    </row>
    <row r="833" spans="1:13" ht="18" x14ac:dyDescent="0.5500000000000000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22"/>
    </row>
    <row r="834" spans="1:13" ht="18" x14ac:dyDescent="0.5500000000000000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22"/>
    </row>
    <row r="835" spans="1:13" ht="18" x14ac:dyDescent="0.5500000000000000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22"/>
    </row>
    <row r="836" spans="1:13" ht="18" x14ac:dyDescent="0.5500000000000000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22"/>
    </row>
    <row r="837" spans="1:13" ht="18" x14ac:dyDescent="0.5500000000000000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22"/>
    </row>
    <row r="838" spans="1:13" ht="18" x14ac:dyDescent="0.5500000000000000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22"/>
    </row>
    <row r="839" spans="1:13" ht="18" x14ac:dyDescent="0.5500000000000000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22"/>
    </row>
    <row r="840" spans="1:13" ht="18" x14ac:dyDescent="0.5500000000000000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22"/>
    </row>
    <row r="841" spans="1:13" ht="18" x14ac:dyDescent="0.5500000000000000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22"/>
    </row>
    <row r="842" spans="1:13" ht="18" x14ac:dyDescent="0.5500000000000000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22"/>
    </row>
    <row r="843" spans="1:13" ht="18" x14ac:dyDescent="0.5500000000000000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22"/>
    </row>
    <row r="844" spans="1:13" ht="18" x14ac:dyDescent="0.5500000000000000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22"/>
    </row>
    <row r="845" spans="1:13" ht="18" x14ac:dyDescent="0.5500000000000000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22"/>
    </row>
    <row r="846" spans="1:13" ht="18" x14ac:dyDescent="0.5500000000000000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22"/>
    </row>
    <row r="847" spans="1:13" ht="18" x14ac:dyDescent="0.5500000000000000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22"/>
    </row>
    <row r="848" spans="1:13" ht="18" x14ac:dyDescent="0.5500000000000000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22"/>
    </row>
    <row r="849" spans="1:13" ht="18" x14ac:dyDescent="0.5500000000000000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22"/>
    </row>
    <row r="850" spans="1:13" ht="18" x14ac:dyDescent="0.5500000000000000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22"/>
    </row>
    <row r="851" spans="1:13" ht="18" x14ac:dyDescent="0.5500000000000000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22"/>
    </row>
    <row r="852" spans="1:13" ht="18" x14ac:dyDescent="0.5500000000000000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22"/>
    </row>
    <row r="853" spans="1:13" ht="18" x14ac:dyDescent="0.5500000000000000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22"/>
    </row>
    <row r="854" spans="1:13" ht="18" x14ac:dyDescent="0.5500000000000000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22"/>
    </row>
    <row r="855" spans="1:13" ht="18" x14ac:dyDescent="0.5500000000000000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22"/>
    </row>
    <row r="856" spans="1:13" ht="18" x14ac:dyDescent="0.5500000000000000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22"/>
    </row>
    <row r="857" spans="1:13" ht="18" x14ac:dyDescent="0.5500000000000000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22"/>
    </row>
    <row r="858" spans="1:13" ht="18" x14ac:dyDescent="0.5500000000000000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22"/>
    </row>
    <row r="859" spans="1:13" ht="18" x14ac:dyDescent="0.5500000000000000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22"/>
    </row>
    <row r="860" spans="1:13" ht="18" x14ac:dyDescent="0.5500000000000000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22"/>
    </row>
    <row r="861" spans="1:13" ht="18" x14ac:dyDescent="0.5500000000000000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22"/>
    </row>
    <row r="862" spans="1:13" ht="18" x14ac:dyDescent="0.5500000000000000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22"/>
    </row>
    <row r="863" spans="1:13" ht="18" x14ac:dyDescent="0.5500000000000000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22"/>
    </row>
    <row r="864" spans="1:13" ht="18" x14ac:dyDescent="0.5500000000000000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22"/>
    </row>
    <row r="865" spans="1:13" ht="18" x14ac:dyDescent="0.5500000000000000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22"/>
    </row>
    <row r="866" spans="1:13" ht="18" x14ac:dyDescent="0.5500000000000000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22"/>
    </row>
    <row r="867" spans="1:13" ht="18" x14ac:dyDescent="0.5500000000000000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22"/>
    </row>
    <row r="868" spans="1:13" ht="18" x14ac:dyDescent="0.5500000000000000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22"/>
    </row>
    <row r="869" spans="1:13" ht="18" x14ac:dyDescent="0.5500000000000000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22"/>
    </row>
    <row r="870" spans="1:13" ht="18" x14ac:dyDescent="0.5500000000000000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22"/>
    </row>
    <row r="871" spans="1:13" ht="18" x14ac:dyDescent="0.5500000000000000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22"/>
    </row>
    <row r="872" spans="1:13" ht="18" x14ac:dyDescent="0.5500000000000000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22"/>
    </row>
    <row r="873" spans="1:13" ht="18" x14ac:dyDescent="0.5500000000000000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22"/>
    </row>
    <row r="874" spans="1:13" ht="18" x14ac:dyDescent="0.5500000000000000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22"/>
    </row>
    <row r="875" spans="1:13" ht="18" x14ac:dyDescent="0.5500000000000000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22"/>
    </row>
    <row r="876" spans="1:13" ht="18" x14ac:dyDescent="0.5500000000000000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22"/>
    </row>
    <row r="877" spans="1:13" ht="18" x14ac:dyDescent="0.5500000000000000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22"/>
    </row>
    <row r="878" spans="1:13" ht="18" x14ac:dyDescent="0.5500000000000000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22"/>
    </row>
    <row r="879" spans="1:13" ht="18" x14ac:dyDescent="0.5500000000000000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22"/>
    </row>
    <row r="880" spans="1:13" ht="18" x14ac:dyDescent="0.5500000000000000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22"/>
    </row>
    <row r="881" spans="1:13" ht="18" x14ac:dyDescent="0.5500000000000000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22"/>
    </row>
    <row r="882" spans="1:13" ht="18" x14ac:dyDescent="0.5500000000000000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22"/>
    </row>
    <row r="883" spans="1:13" ht="18" x14ac:dyDescent="0.5500000000000000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22"/>
    </row>
    <row r="884" spans="1:13" ht="18" x14ac:dyDescent="0.5500000000000000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22"/>
    </row>
    <row r="885" spans="1:13" ht="18" x14ac:dyDescent="0.5500000000000000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22"/>
    </row>
    <row r="886" spans="1:13" ht="18" x14ac:dyDescent="0.5500000000000000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22"/>
    </row>
    <row r="887" spans="1:13" ht="18" x14ac:dyDescent="0.5500000000000000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22"/>
    </row>
    <row r="888" spans="1:13" ht="15.75" customHeight="1" x14ac:dyDescent="0.5500000000000000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22"/>
    </row>
    <row r="889" spans="1:13" ht="15.75" customHeight="1" x14ac:dyDescent="0.5500000000000000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22"/>
    </row>
    <row r="890" spans="1:13" ht="15.75" customHeight="1" x14ac:dyDescent="0.5500000000000000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22"/>
    </row>
    <row r="891" spans="1:13" ht="15.75" customHeight="1" x14ac:dyDescent="0.5500000000000000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22"/>
    </row>
    <row r="892" spans="1:13" ht="15.75" customHeight="1" x14ac:dyDescent="0.5500000000000000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22"/>
    </row>
    <row r="893" spans="1:13" ht="15.75" customHeight="1" x14ac:dyDescent="0.5500000000000000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22"/>
    </row>
    <row r="894" spans="1:13" ht="15.75" customHeight="1" x14ac:dyDescent="0.5500000000000000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22"/>
    </row>
    <row r="895" spans="1:13" ht="15.75" customHeight="1" x14ac:dyDescent="0.5500000000000000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22"/>
    </row>
    <row r="896" spans="1:13" ht="15.75" customHeight="1" x14ac:dyDescent="0.5500000000000000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22"/>
    </row>
    <row r="897" spans="1:13" ht="15.75" customHeight="1" x14ac:dyDescent="0.5500000000000000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22"/>
    </row>
    <row r="898" spans="1:13" ht="15.75" customHeight="1" x14ac:dyDescent="0.5500000000000000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22"/>
    </row>
    <row r="899" spans="1:13" ht="15.75" customHeight="1" x14ac:dyDescent="0.5500000000000000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22"/>
    </row>
    <row r="900" spans="1:13" ht="15.75" customHeight="1" x14ac:dyDescent="0.5500000000000000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22"/>
    </row>
    <row r="901" spans="1:13" ht="15.75" customHeight="1" x14ac:dyDescent="0.5500000000000000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22"/>
    </row>
    <row r="902" spans="1:13" ht="15.75" customHeight="1" x14ac:dyDescent="0.5500000000000000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22"/>
    </row>
    <row r="903" spans="1:13" ht="15.75" customHeight="1" x14ac:dyDescent="0.5500000000000000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22"/>
    </row>
    <row r="904" spans="1:13" ht="15.75" customHeight="1" x14ac:dyDescent="0.550000000000000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22"/>
    </row>
    <row r="905" spans="1:13" ht="15.75" customHeight="1" x14ac:dyDescent="0.5500000000000000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22"/>
    </row>
    <row r="906" spans="1:13" ht="15.75" customHeight="1" x14ac:dyDescent="0.5500000000000000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22"/>
    </row>
    <row r="907" spans="1:13" ht="15.75" customHeight="1" x14ac:dyDescent="0.5500000000000000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22"/>
    </row>
    <row r="908" spans="1:13" ht="15.75" customHeight="1" x14ac:dyDescent="0.5500000000000000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22"/>
    </row>
    <row r="909" spans="1:13" ht="15.75" customHeight="1" x14ac:dyDescent="0.5500000000000000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22"/>
    </row>
    <row r="910" spans="1:13" ht="15.75" customHeight="1" x14ac:dyDescent="0.5500000000000000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22"/>
    </row>
    <row r="911" spans="1:13" ht="15.75" customHeight="1" x14ac:dyDescent="0.5500000000000000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22"/>
    </row>
    <row r="912" spans="1:13" ht="15.75" customHeight="1" x14ac:dyDescent="0.5500000000000000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22"/>
    </row>
    <row r="913" spans="1:13" ht="15.75" customHeight="1" x14ac:dyDescent="0.5500000000000000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22"/>
    </row>
    <row r="914" spans="1:13" ht="15.75" customHeight="1" x14ac:dyDescent="0.5500000000000000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22"/>
    </row>
    <row r="915" spans="1:13" ht="15.75" customHeight="1" x14ac:dyDescent="0.5500000000000000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22"/>
    </row>
    <row r="916" spans="1:13" ht="15.75" customHeight="1" x14ac:dyDescent="0.5500000000000000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22"/>
    </row>
    <row r="917" spans="1:13" ht="15.75" customHeight="1" x14ac:dyDescent="0.5500000000000000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22"/>
    </row>
    <row r="918" spans="1:13" ht="15.75" customHeight="1" x14ac:dyDescent="0.5500000000000000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22"/>
    </row>
    <row r="919" spans="1:13" ht="15.75" customHeight="1" x14ac:dyDescent="0.5500000000000000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22"/>
    </row>
    <row r="920" spans="1:13" ht="15.75" customHeight="1" x14ac:dyDescent="0.5500000000000000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22"/>
    </row>
    <row r="921" spans="1:13" ht="15.75" customHeight="1" x14ac:dyDescent="0.5500000000000000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22"/>
    </row>
    <row r="922" spans="1:13" ht="15.75" customHeight="1" x14ac:dyDescent="0.5500000000000000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22"/>
    </row>
    <row r="923" spans="1:13" ht="15.75" customHeight="1" x14ac:dyDescent="0.5500000000000000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22"/>
    </row>
    <row r="924" spans="1:13" ht="15.75" customHeight="1" x14ac:dyDescent="0.5500000000000000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22"/>
    </row>
    <row r="925" spans="1:13" ht="15.75" customHeight="1" x14ac:dyDescent="0.5500000000000000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22"/>
    </row>
    <row r="926" spans="1:13" ht="15.75" customHeight="1" x14ac:dyDescent="0.5500000000000000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22"/>
    </row>
    <row r="927" spans="1:13" ht="15.75" customHeight="1" x14ac:dyDescent="0.5500000000000000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22"/>
    </row>
    <row r="928" spans="1:13" ht="15.75" customHeight="1" x14ac:dyDescent="0.5500000000000000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22"/>
    </row>
    <row r="929" spans="1:13" ht="15.75" customHeight="1" x14ac:dyDescent="0.5500000000000000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22"/>
    </row>
    <row r="930" spans="1:13" ht="15.75" customHeight="1" x14ac:dyDescent="0.5500000000000000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22"/>
    </row>
    <row r="931" spans="1:13" ht="15.75" customHeight="1" x14ac:dyDescent="0.5500000000000000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22"/>
    </row>
    <row r="932" spans="1:13" ht="15.75" customHeight="1" x14ac:dyDescent="0.5500000000000000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22"/>
    </row>
    <row r="933" spans="1:13" ht="15.75" customHeight="1" x14ac:dyDescent="0.5500000000000000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22"/>
    </row>
    <row r="934" spans="1:13" ht="15.75" customHeight="1" x14ac:dyDescent="0.5500000000000000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22"/>
    </row>
    <row r="935" spans="1:13" ht="15.75" customHeight="1" x14ac:dyDescent="0.5500000000000000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22"/>
    </row>
    <row r="936" spans="1:13" ht="15.75" customHeight="1" x14ac:dyDescent="0.5500000000000000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22"/>
    </row>
    <row r="937" spans="1:13" ht="15.75" customHeight="1" x14ac:dyDescent="0.5500000000000000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22"/>
    </row>
    <row r="938" spans="1:13" ht="15.75" customHeight="1" x14ac:dyDescent="0.5500000000000000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22"/>
    </row>
    <row r="939" spans="1:13" ht="15.75" customHeight="1" x14ac:dyDescent="0.5500000000000000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22"/>
    </row>
    <row r="940" spans="1:13" ht="15.75" customHeight="1" x14ac:dyDescent="0.5500000000000000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22"/>
    </row>
    <row r="941" spans="1:13" ht="15.75" customHeight="1" x14ac:dyDescent="0.5500000000000000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22"/>
    </row>
    <row r="942" spans="1:13" ht="15.75" customHeight="1" x14ac:dyDescent="0.5500000000000000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22"/>
    </row>
    <row r="943" spans="1:13" ht="15.75" customHeight="1" x14ac:dyDescent="0.5500000000000000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22"/>
    </row>
    <row r="944" spans="1:13" ht="15.75" customHeight="1" x14ac:dyDescent="0.5500000000000000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22"/>
    </row>
    <row r="945" spans="1:13" ht="15.75" customHeight="1" x14ac:dyDescent="0.5500000000000000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22"/>
    </row>
    <row r="946" spans="1:13" ht="15.75" customHeight="1" x14ac:dyDescent="0.5500000000000000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22"/>
    </row>
    <row r="947" spans="1:13" ht="15.75" customHeight="1" x14ac:dyDescent="0.5500000000000000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22"/>
    </row>
    <row r="948" spans="1:13" ht="15.75" customHeight="1" x14ac:dyDescent="0.5500000000000000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22"/>
    </row>
    <row r="949" spans="1:13" ht="15.75" customHeight="1" x14ac:dyDescent="0.5500000000000000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22"/>
    </row>
    <row r="950" spans="1:13" ht="15.75" customHeight="1" x14ac:dyDescent="0.5500000000000000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22"/>
    </row>
    <row r="951" spans="1:13" ht="15.75" customHeight="1" x14ac:dyDescent="0.5500000000000000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22"/>
    </row>
    <row r="952" spans="1:13" ht="15.75" customHeight="1" x14ac:dyDescent="0.5500000000000000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22"/>
    </row>
    <row r="953" spans="1:13" ht="15.75" customHeight="1" x14ac:dyDescent="0.5500000000000000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22"/>
    </row>
    <row r="954" spans="1:13" ht="15.75" customHeight="1" x14ac:dyDescent="0.5500000000000000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22"/>
    </row>
    <row r="955" spans="1:13" ht="15.75" customHeight="1" x14ac:dyDescent="0.5500000000000000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22"/>
    </row>
    <row r="956" spans="1:13" ht="15.75" customHeight="1" x14ac:dyDescent="0.5500000000000000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22"/>
    </row>
    <row r="957" spans="1:13" ht="15.75" customHeight="1" x14ac:dyDescent="0.5500000000000000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22"/>
    </row>
    <row r="958" spans="1:13" ht="15.75" customHeight="1" x14ac:dyDescent="0.5500000000000000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22"/>
    </row>
    <row r="959" spans="1:13" ht="15.75" customHeight="1" x14ac:dyDescent="0.5500000000000000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22"/>
    </row>
    <row r="960" spans="1:13" ht="15.75" customHeight="1" x14ac:dyDescent="0.5500000000000000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22"/>
    </row>
    <row r="961" spans="1:13" ht="15.75" customHeight="1" x14ac:dyDescent="0.5500000000000000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22"/>
    </row>
    <row r="962" spans="1:13" ht="15.75" customHeight="1" x14ac:dyDescent="0.5500000000000000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22"/>
    </row>
    <row r="963" spans="1:13" ht="15.75" customHeight="1" x14ac:dyDescent="0.5500000000000000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22"/>
    </row>
    <row r="964" spans="1:13" ht="15.75" customHeight="1" x14ac:dyDescent="0.5500000000000000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22"/>
    </row>
    <row r="965" spans="1:13" ht="15.75" customHeight="1" x14ac:dyDescent="0.5500000000000000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22"/>
    </row>
    <row r="966" spans="1:13" ht="15.75" customHeight="1" x14ac:dyDescent="0.5500000000000000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22"/>
    </row>
    <row r="967" spans="1:13" ht="15.75" customHeight="1" x14ac:dyDescent="0.5500000000000000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22"/>
    </row>
    <row r="968" spans="1:13" ht="15.75" customHeight="1" x14ac:dyDescent="0.5500000000000000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22"/>
    </row>
    <row r="969" spans="1:13" ht="15.75" customHeight="1" x14ac:dyDescent="0.5500000000000000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22"/>
    </row>
    <row r="970" spans="1:13" ht="15.75" customHeight="1" x14ac:dyDescent="0.5500000000000000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22"/>
    </row>
    <row r="971" spans="1:13" ht="15.75" customHeight="1" x14ac:dyDescent="0.5500000000000000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22"/>
    </row>
    <row r="972" spans="1:13" ht="15.75" customHeight="1" x14ac:dyDescent="0.5500000000000000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22"/>
    </row>
    <row r="973" spans="1:13" ht="15.75" customHeight="1" x14ac:dyDescent="0.5500000000000000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22"/>
    </row>
    <row r="974" spans="1:13" ht="15.75" customHeight="1" x14ac:dyDescent="0.5500000000000000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22"/>
    </row>
    <row r="975" spans="1:13" ht="15.75" customHeight="1" x14ac:dyDescent="0.5500000000000000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22"/>
    </row>
    <row r="976" spans="1:13" ht="15.75" customHeight="1" x14ac:dyDescent="0.5500000000000000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22"/>
    </row>
    <row r="977" spans="1:13" ht="15.75" customHeight="1" x14ac:dyDescent="0.5500000000000000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22"/>
    </row>
    <row r="978" spans="1:13" ht="15.75" customHeight="1" x14ac:dyDescent="0.5500000000000000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22"/>
    </row>
    <row r="979" spans="1:13" ht="15.75" customHeight="1" x14ac:dyDescent="0.5500000000000000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22"/>
    </row>
    <row r="980" spans="1:13" ht="15.75" customHeight="1" x14ac:dyDescent="0.5500000000000000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22"/>
    </row>
    <row r="981" spans="1:13" ht="15.75" customHeight="1" x14ac:dyDescent="0.5500000000000000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22"/>
    </row>
    <row r="982" spans="1:13" ht="15.75" customHeight="1" x14ac:dyDescent="0.5500000000000000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22"/>
    </row>
    <row r="983" spans="1:13" ht="15.75" customHeight="1" x14ac:dyDescent="0.5500000000000000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22"/>
    </row>
    <row r="984" spans="1:13" ht="15.75" customHeight="1" x14ac:dyDescent="0.5500000000000000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22"/>
    </row>
    <row r="985" spans="1:13" ht="15.75" customHeight="1" x14ac:dyDescent="0.5500000000000000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22"/>
    </row>
    <row r="986" spans="1:13" ht="15.75" customHeight="1" x14ac:dyDescent="0.5500000000000000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22"/>
    </row>
    <row r="987" spans="1:13" ht="15.75" customHeight="1" x14ac:dyDescent="0.5500000000000000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22"/>
    </row>
    <row r="988" spans="1:13" ht="15.75" customHeight="1" x14ac:dyDescent="0.5500000000000000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22"/>
    </row>
    <row r="989" spans="1:13" ht="15.75" customHeight="1" x14ac:dyDescent="0.5500000000000000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22"/>
    </row>
    <row r="990" spans="1:13" ht="15.75" customHeight="1" x14ac:dyDescent="0.5500000000000000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22"/>
    </row>
    <row r="991" spans="1:13" ht="15.75" customHeight="1" x14ac:dyDescent="0.5500000000000000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22"/>
    </row>
    <row r="992" spans="1:13" ht="15.75" customHeight="1" x14ac:dyDescent="0.5500000000000000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22"/>
    </row>
    <row r="993" spans="1:13" ht="15.75" customHeight="1" x14ac:dyDescent="0.5500000000000000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22"/>
    </row>
    <row r="994" spans="1:13" ht="15.75" customHeight="1" x14ac:dyDescent="0.5500000000000000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22"/>
    </row>
    <row r="995" spans="1:13" ht="15.75" customHeight="1" x14ac:dyDescent="0.5500000000000000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22"/>
    </row>
    <row r="996" spans="1:13" ht="15.75" customHeight="1" x14ac:dyDescent="0.5500000000000000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22"/>
    </row>
    <row r="997" spans="1:13" ht="15.75" customHeight="1" x14ac:dyDescent="0.5500000000000000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22"/>
    </row>
    <row r="998" spans="1:13" ht="15.75" customHeight="1" x14ac:dyDescent="0.5500000000000000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22"/>
    </row>
    <row r="999" spans="1:13" ht="15.75" customHeight="1" x14ac:dyDescent="0.5500000000000000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22"/>
    </row>
    <row r="1000" spans="1:13" ht="15.75" customHeight="1" x14ac:dyDescent="0.5500000000000000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22"/>
    </row>
    <row r="1001" spans="1:13" ht="15.75" customHeight="1" x14ac:dyDescent="0.5500000000000000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22"/>
    </row>
    <row r="1002" spans="1:13" ht="15.75" customHeight="1" x14ac:dyDescent="0.55000000000000004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22"/>
    </row>
    <row r="1003" spans="1:13" ht="15.75" customHeight="1" x14ac:dyDescent="0.55000000000000004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22"/>
    </row>
    <row r="1004" spans="1:13" ht="15.75" customHeight="1" x14ac:dyDescent="0.55000000000000004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22"/>
    </row>
    <row r="1005" spans="1:13" ht="15.75" customHeight="1" x14ac:dyDescent="0.55000000000000004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22"/>
    </row>
    <row r="1006" spans="1:13" ht="15.75" customHeight="1" x14ac:dyDescent="0.55000000000000004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22"/>
    </row>
    <row r="1007" spans="1:13" ht="15.75" customHeight="1" x14ac:dyDescent="0.55000000000000004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22"/>
    </row>
    <row r="1008" spans="1:13" ht="15.75" customHeight="1" x14ac:dyDescent="0.55000000000000004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22"/>
    </row>
    <row r="1009" spans="1:13" ht="15.75" customHeight="1" x14ac:dyDescent="0.55000000000000004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22"/>
    </row>
    <row r="1010" spans="1:13" ht="15.75" customHeight="1" x14ac:dyDescent="0.55000000000000004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22"/>
    </row>
    <row r="1011" spans="1:13" ht="15.75" customHeight="1" x14ac:dyDescent="0.55000000000000004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22"/>
    </row>
    <row r="1012" spans="1:13" ht="15.75" customHeight="1" x14ac:dyDescent="0.55000000000000004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22"/>
    </row>
    <row r="1013" spans="1:13" ht="15.75" customHeight="1" x14ac:dyDescent="0.55000000000000004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22"/>
    </row>
    <row r="1014" spans="1:13" ht="15.75" customHeight="1" x14ac:dyDescent="0.5500000000000000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22"/>
    </row>
    <row r="1015" spans="1:13" ht="15.75" customHeight="1" x14ac:dyDescent="0.55000000000000004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22"/>
    </row>
    <row r="1016" spans="1:13" ht="15.75" customHeight="1" x14ac:dyDescent="0.55000000000000004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22"/>
    </row>
    <row r="1017" spans="1:13" ht="15.75" customHeight="1" x14ac:dyDescent="0.55000000000000004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22"/>
    </row>
    <row r="1018" spans="1:13" ht="15.75" customHeight="1" x14ac:dyDescent="0.55000000000000004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22"/>
    </row>
    <row r="1019" spans="1:13" ht="15.75" customHeight="1" x14ac:dyDescent="0.55000000000000004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22"/>
    </row>
    <row r="1020" spans="1:13" ht="15.75" customHeight="1" x14ac:dyDescent="0.55000000000000004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22"/>
    </row>
    <row r="1021" spans="1:13" ht="15.75" customHeight="1" x14ac:dyDescent="0.55000000000000004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22"/>
    </row>
    <row r="1022" spans="1:13" ht="15.75" customHeight="1" x14ac:dyDescent="0.55000000000000004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22"/>
    </row>
    <row r="1023" spans="1:13" ht="15.75" customHeight="1" x14ac:dyDescent="0.55000000000000004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22"/>
    </row>
    <row r="1024" spans="1:13" ht="15.75" customHeight="1" x14ac:dyDescent="0.55000000000000004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22"/>
    </row>
    <row r="1025" spans="1:13" ht="15.75" customHeight="1" x14ac:dyDescent="0.55000000000000004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22"/>
    </row>
    <row r="1026" spans="1:13" ht="15.75" customHeight="1" x14ac:dyDescent="0.55000000000000004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22"/>
    </row>
    <row r="1027" spans="1:13" ht="15.75" customHeight="1" x14ac:dyDescent="0.55000000000000004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22"/>
    </row>
    <row r="1028" spans="1:13" ht="15.75" customHeight="1" x14ac:dyDescent="0.55000000000000004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22"/>
    </row>
    <row r="1029" spans="1:13" ht="15.75" customHeight="1" x14ac:dyDescent="0.55000000000000004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22"/>
    </row>
    <row r="1030" spans="1:13" ht="15.75" customHeight="1" x14ac:dyDescent="0.55000000000000004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22"/>
    </row>
    <row r="1031" spans="1:13" ht="15.75" customHeight="1" x14ac:dyDescent="0.55000000000000004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22"/>
    </row>
    <row r="1032" spans="1:13" ht="15.75" customHeight="1" x14ac:dyDescent="0.55000000000000004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22"/>
    </row>
    <row r="1033" spans="1:13" ht="15.75" customHeight="1" x14ac:dyDescent="0.55000000000000004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22"/>
    </row>
    <row r="1034" spans="1:13" ht="15.75" customHeight="1" x14ac:dyDescent="0.55000000000000004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22"/>
    </row>
    <row r="1035" spans="1:13" ht="15.75" customHeight="1" x14ac:dyDescent="0.55000000000000004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22"/>
    </row>
    <row r="1036" spans="1:13" ht="15.75" customHeight="1" x14ac:dyDescent="0.55000000000000004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22"/>
    </row>
    <row r="1037" spans="1:13" ht="15.75" customHeight="1" x14ac:dyDescent="0.55000000000000004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22"/>
    </row>
    <row r="1038" spans="1:13" ht="15.75" customHeight="1" x14ac:dyDescent="0.55000000000000004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22"/>
    </row>
    <row r="1039" spans="1:13" ht="15.75" customHeight="1" x14ac:dyDescent="0.55000000000000004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22"/>
    </row>
    <row r="1040" spans="1:13" ht="15.75" customHeight="1" x14ac:dyDescent="0.55000000000000004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22"/>
    </row>
    <row r="1041" spans="1:13" ht="15.75" customHeight="1" x14ac:dyDescent="0.55000000000000004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22"/>
    </row>
    <row r="1042" spans="1:13" ht="15.75" customHeight="1" x14ac:dyDescent="0.55000000000000004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22"/>
    </row>
  </sheetData>
  <sheetProtection sheet="1" objects="1" scenarios="1" formatCells="0" formatColumns="0" formatRows="0" sort="0"/>
  <dataConsolidate/>
  <mergeCells count="4">
    <mergeCell ref="Q4:R4"/>
    <mergeCell ref="Q10:R10"/>
    <mergeCell ref="B3:E3"/>
    <mergeCell ref="J1:M1"/>
  </mergeCells>
  <phoneticPr fontId="13" type="noConversion"/>
  <conditionalFormatting sqref="H6:H65">
    <cfRule type="expression" dxfId="6" priority="1">
      <formula>AND($H6="",$G6&gt;0)</formula>
    </cfRule>
  </conditionalFormatting>
  <conditionalFormatting sqref="I6:I65">
    <cfRule type="expression" dxfId="5" priority="23">
      <formula>AND($I6&lt;$D$1,$I6&lt;&gt;"")</formula>
    </cfRule>
    <cfRule type="expression" dxfId="4" priority="24">
      <formula>AND($I6&gt;$B$1,$I6&lt;&gt;"")</formula>
    </cfRule>
  </conditionalFormatting>
  <conditionalFormatting sqref="J1">
    <cfRule type="expression" dxfId="3" priority="6">
      <formula>$J$1&lt;&gt;""</formula>
    </cfRule>
  </conditionalFormatting>
  <conditionalFormatting sqref="N6:N65">
    <cfRule type="expression" dxfId="2" priority="29">
      <formula>AND($N6&lt;$D$1,$N6&lt;&gt;"")</formula>
    </cfRule>
    <cfRule type="expression" dxfId="1" priority="30">
      <formula>AND($N6&gt;$B$1,$N6&lt;&gt;"")</formula>
    </cfRule>
  </conditionalFormatting>
  <conditionalFormatting sqref="O1">
    <cfRule type="cellIs" dxfId="0" priority="13" operator="notEqual">
      <formula>1</formula>
    </cfRule>
  </conditionalFormatting>
  <dataValidations count="12">
    <dataValidation type="custom" allowBlank="1" showInputMessage="1" showErrorMessage="1" errorTitle="שגיאה" error="הציון המקסימלי הינו 100" sqref="G6:G65" xr:uid="{CEDEE8B9-3597-418F-84AB-01B5BADE3142}">
      <formula1>AND($G6&lt;=100,$G6&gt;0)</formula1>
    </dataValidation>
    <dataValidation type="custom" allowBlank="1" showInputMessage="1" showErrorMessage="1" errorTitle="שגיאה" error="מס' השיעורים המקסימלי  הוא 7" sqref="H6:H65" xr:uid="{7A033332-C917-4BA3-ABED-F69238D3CC38}">
      <formula1>AND($H6&lt;=סך_שיעורים_בקורס,$H6&gt;0)</formula1>
    </dataValidation>
    <dataValidation type="custom" allowBlank="1" showInputMessage="1" showErrorMessage="1" errorTitle="שגיאה" error="הניקוד המקסימלי למשימת ההעשרה הוא 5" sqref="L6:L65" xr:uid="{65277ADD-1F60-4CC0-9072-26E8A5C53F45}">
      <formula1>AND($L6&lt;=5,$L6&gt;0)</formula1>
    </dataValidation>
    <dataValidation type="custom" allowBlank="1" showInputMessage="1" showErrorMessage="1" errorTitle="שגיאה" error="הציון המקסימלי הינו 100" sqref="K6:K65" xr:uid="{B5CC7073-759C-4401-8762-F1094A140F74}">
      <formula1>AND($K6&lt;=100,$K6&gt;0)</formula1>
    </dataValidation>
    <dataValidation type="custom" allowBlank="1" showInputMessage="1" showErrorMessage="1" errorTitle="שגיאה" error="הציון המקסימלי הינו 100" sqref="J6:J65" xr:uid="{9123B28B-A175-4242-AB6B-8DC39B5EAC00}">
      <formula1>AND($J6&lt;=100,$J6&gt;0)</formula1>
    </dataValidation>
    <dataValidation type="custom" allowBlank="1" showInputMessage="1" showErrorMessage="1" error="הציון המקסימלי הינו 100" sqref="F6:F65" xr:uid="{7E8AB1FA-5B24-4E44-ACDB-20697BB82A35}">
      <formula1>AND($F6&lt;=100,$F6&gt;=0)</formula1>
    </dataValidation>
    <dataValidation type="custom" allowBlank="1" showInputMessage="1" showErrorMessage="1" error="הציון המקסימלי הינו 100" sqref="E66:E141 D66:D139" xr:uid="{C687ADA4-ADBE-4EAB-ADB3-7233E8888DBE}">
      <formula1>AND($D66&lt;=100,$D66&gt;=0)</formula1>
    </dataValidation>
    <dataValidation type="custom" allowBlank="1" showInputMessage="1" showErrorMessage="1" sqref="E66:E107" xr:uid="{AA4EEFC9-3668-47ED-8593-271F9E835773}">
      <formula1>AND($D66&lt;=100,$D66&gt;0)</formula1>
    </dataValidation>
    <dataValidation type="custom" allowBlank="1" showInputMessage="1" showErrorMessage="1" sqref="C6:C65" xr:uid="{60A1BF9C-BAC6-4546-896A-88993DF54FD8}">
      <formula1>AND($C6&lt;=100,$C6&gt;=0)</formula1>
    </dataValidation>
    <dataValidation type="custom" allowBlank="1" showInputMessage="1" showErrorMessage="1" sqref="D6:D65" xr:uid="{F9CABE91-3971-4CC9-B67A-BDE83E702D4B}">
      <formula1>AND($D6&lt;=100,$D6&gt;=0)</formula1>
    </dataValidation>
    <dataValidation type="custom" allowBlank="1" showInputMessage="1" showErrorMessage="1" error="הציון המקסימלי הינו 100" sqref="E6:E65" xr:uid="{FE6CB627-804F-4B5A-8CC6-3B58AF6054FD}">
      <formula1>AND($E6&lt;=100,$E6&gt;=0)</formula1>
    </dataValidation>
    <dataValidation type="custom" allowBlank="1" showInputMessage="1" showErrorMessage="1" errorTitle="שגיאת" error="מס' השיעורים אינו יכול לעלות על 5 _x000a_" sqref="G66:G107" xr:uid="{158FF149-C5A7-4B25-8227-ED361CECF233}">
      <formula1>AND($G66&lt;=$O$2,$G66&gt;0)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O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מסורת ומודרנה</vt:lpstr>
      <vt:lpstr>נאציזם ושואה</vt:lpstr>
      <vt:lpstr>סך_שיעורים_בקורס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מיטל פרקוביץ</cp:lastModifiedBy>
  <dcterms:created xsi:type="dcterms:W3CDTF">2022-08-25T12:27:44Z</dcterms:created>
  <dcterms:modified xsi:type="dcterms:W3CDTF">2023-10-24T05:57:30Z</dcterms:modified>
</cp:coreProperties>
</file>