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חביבה\Desktop\עבודה חביבה\אולפנת נגה תשפא-ב\באר כיתה י\"/>
    </mc:Choice>
  </mc:AlternateContent>
  <xr:revisionPtr revIDLastSave="0" documentId="13_ncr:1_{AD2BC421-FE10-4DC6-B3BD-6D6DFDD51BCB}" xr6:coauthVersionLast="47" xr6:coauthVersionMax="47" xr10:uidLastSave="{00000000-0000-0000-0000-000000000000}"/>
  <bookViews>
    <workbookView xWindow="-120" yWindow="-120" windowWidth="29040" windowHeight="15840" tabRatio="594" xr2:uid="{00000000-000D-0000-FFFF-FFFF00000000}"/>
  </bookViews>
  <sheets>
    <sheet name="מישוב למדינה" sheetId="5" r:id="rId1"/>
    <sheet name="מדינת ישראל" sheetId="6" r:id="rId2"/>
  </sheets>
  <definedNames>
    <definedName name="סך_שיעורים_בקורס" localSheetId="1">'מדינת ישראל'!$N$2</definedName>
    <definedName name="סך_שיעורים_בקורס">'מישוב למדינה'!$R$2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6" l="1"/>
  <c r="N6" i="6" s="1"/>
  <c r="M7" i="6"/>
  <c r="N7" i="6" s="1"/>
  <c r="M8" i="6"/>
  <c r="M9" i="6"/>
  <c r="N9" i="6" s="1"/>
  <c r="M10" i="6"/>
  <c r="M11" i="6"/>
  <c r="M12" i="6"/>
  <c r="N12" i="6" s="1"/>
  <c r="N10" i="6"/>
  <c r="N11" i="6"/>
  <c r="T65" i="6"/>
  <c r="U65" i="6" s="1"/>
  <c r="M65" i="6"/>
  <c r="N65" i="6" s="1"/>
  <c r="T64" i="6"/>
  <c r="U64" i="6" s="1"/>
  <c r="M64" i="6"/>
  <c r="N64" i="6" s="1"/>
  <c r="T63" i="6"/>
  <c r="U63" i="6" s="1"/>
  <c r="M63" i="6"/>
  <c r="N63" i="6" s="1"/>
  <c r="T62" i="6"/>
  <c r="U62" i="6" s="1"/>
  <c r="M62" i="6"/>
  <c r="N62" i="6" s="1"/>
  <c r="T61" i="6"/>
  <c r="U61" i="6" s="1"/>
  <c r="M61" i="6"/>
  <c r="N61" i="6" s="1"/>
  <c r="T60" i="6"/>
  <c r="U60" i="6" s="1"/>
  <c r="M60" i="6"/>
  <c r="N60" i="6" s="1"/>
  <c r="T59" i="6"/>
  <c r="U59" i="6" s="1"/>
  <c r="M59" i="6"/>
  <c r="N59" i="6" s="1"/>
  <c r="T58" i="6"/>
  <c r="U58" i="6" s="1"/>
  <c r="M58" i="6"/>
  <c r="N58" i="6" s="1"/>
  <c r="T57" i="6"/>
  <c r="U57" i="6" s="1"/>
  <c r="M57" i="6"/>
  <c r="N57" i="6" s="1"/>
  <c r="T56" i="6"/>
  <c r="U56" i="6" s="1"/>
  <c r="M56" i="6"/>
  <c r="N56" i="6" s="1"/>
  <c r="T55" i="6"/>
  <c r="U55" i="6" s="1"/>
  <c r="M55" i="6"/>
  <c r="N55" i="6" s="1"/>
  <c r="T54" i="6"/>
  <c r="U54" i="6" s="1"/>
  <c r="M54" i="6"/>
  <c r="N54" i="6" s="1"/>
  <c r="T53" i="6"/>
  <c r="U53" i="6" s="1"/>
  <c r="M53" i="6"/>
  <c r="N53" i="6" s="1"/>
  <c r="T52" i="6"/>
  <c r="U52" i="6" s="1"/>
  <c r="M52" i="6"/>
  <c r="N52" i="6" s="1"/>
  <c r="T51" i="6"/>
  <c r="U51" i="6" s="1"/>
  <c r="M51" i="6"/>
  <c r="N51" i="6" s="1"/>
  <c r="T50" i="6"/>
  <c r="U50" i="6" s="1"/>
  <c r="M50" i="6"/>
  <c r="N50" i="6" s="1"/>
  <c r="U49" i="6"/>
  <c r="T49" i="6"/>
  <c r="M49" i="6"/>
  <c r="N49" i="6" s="1"/>
  <c r="T48" i="6"/>
  <c r="U48" i="6" s="1"/>
  <c r="M48" i="6"/>
  <c r="N48" i="6" s="1"/>
  <c r="T47" i="6"/>
  <c r="U47" i="6" s="1"/>
  <c r="M47" i="6"/>
  <c r="N47" i="6" s="1"/>
  <c r="T46" i="6"/>
  <c r="U46" i="6" s="1"/>
  <c r="N46" i="6"/>
  <c r="M46" i="6"/>
  <c r="T45" i="6"/>
  <c r="U45" i="6" s="1"/>
  <c r="M45" i="6"/>
  <c r="N45" i="6" s="1"/>
  <c r="T44" i="6"/>
  <c r="U44" i="6" s="1"/>
  <c r="M44" i="6"/>
  <c r="N44" i="6" s="1"/>
  <c r="T43" i="6"/>
  <c r="U43" i="6" s="1"/>
  <c r="M43" i="6"/>
  <c r="N43" i="6" s="1"/>
  <c r="T42" i="6"/>
  <c r="U42" i="6" s="1"/>
  <c r="M42" i="6"/>
  <c r="N42" i="6" s="1"/>
  <c r="T41" i="6"/>
  <c r="U41" i="6" s="1"/>
  <c r="I41" i="6" s="1"/>
  <c r="M41" i="6"/>
  <c r="N41" i="6" s="1"/>
  <c r="T40" i="6"/>
  <c r="U40" i="6" s="1"/>
  <c r="M40" i="6"/>
  <c r="N40" i="6" s="1"/>
  <c r="T39" i="6"/>
  <c r="U39" i="6" s="1"/>
  <c r="M39" i="6"/>
  <c r="N39" i="6" s="1"/>
  <c r="T38" i="6"/>
  <c r="U38" i="6" s="1"/>
  <c r="M38" i="6"/>
  <c r="N38" i="6" s="1"/>
  <c r="T37" i="6"/>
  <c r="U37" i="6" s="1"/>
  <c r="M37" i="6"/>
  <c r="N37" i="6" s="1"/>
  <c r="T36" i="6"/>
  <c r="U36" i="6" s="1"/>
  <c r="M36" i="6"/>
  <c r="N36" i="6" s="1"/>
  <c r="T35" i="6"/>
  <c r="U35" i="6" s="1"/>
  <c r="M35" i="6"/>
  <c r="N35" i="6" s="1"/>
  <c r="T34" i="6"/>
  <c r="U34" i="6" s="1"/>
  <c r="I34" i="6" s="1"/>
  <c r="M34" i="6"/>
  <c r="N34" i="6" s="1"/>
  <c r="T33" i="6"/>
  <c r="U33" i="6" s="1"/>
  <c r="I33" i="6" s="1"/>
  <c r="M33" i="6"/>
  <c r="N33" i="6" s="1"/>
  <c r="T32" i="6"/>
  <c r="U32" i="6" s="1"/>
  <c r="M32" i="6"/>
  <c r="N32" i="6" s="1"/>
  <c r="T31" i="6"/>
  <c r="U31" i="6" s="1"/>
  <c r="M31" i="6"/>
  <c r="N31" i="6" s="1"/>
  <c r="T30" i="6"/>
  <c r="U30" i="6" s="1"/>
  <c r="M30" i="6"/>
  <c r="N30" i="6" s="1"/>
  <c r="T29" i="6"/>
  <c r="U29" i="6" s="1"/>
  <c r="M29" i="6"/>
  <c r="N29" i="6" s="1"/>
  <c r="T28" i="6"/>
  <c r="U28" i="6" s="1"/>
  <c r="M28" i="6"/>
  <c r="N28" i="6" s="1"/>
  <c r="T27" i="6"/>
  <c r="U27" i="6" s="1"/>
  <c r="M27" i="6"/>
  <c r="N27" i="6" s="1"/>
  <c r="T26" i="6"/>
  <c r="U26" i="6" s="1"/>
  <c r="M26" i="6"/>
  <c r="N26" i="6" s="1"/>
  <c r="T25" i="6"/>
  <c r="U25" i="6" s="1"/>
  <c r="M25" i="6"/>
  <c r="N25" i="6" s="1"/>
  <c r="T24" i="6"/>
  <c r="U24" i="6" s="1"/>
  <c r="M24" i="6"/>
  <c r="N24" i="6" s="1"/>
  <c r="T23" i="6"/>
  <c r="U23" i="6" s="1"/>
  <c r="M23" i="6"/>
  <c r="N23" i="6" s="1"/>
  <c r="T22" i="6"/>
  <c r="U22" i="6" s="1"/>
  <c r="M22" i="6"/>
  <c r="N22" i="6" s="1"/>
  <c r="T21" i="6"/>
  <c r="U21" i="6" s="1"/>
  <c r="I21" i="6" s="1"/>
  <c r="M21" i="6"/>
  <c r="N21" i="6" s="1"/>
  <c r="T20" i="6"/>
  <c r="U20" i="6" s="1"/>
  <c r="M20" i="6"/>
  <c r="N20" i="6" s="1"/>
  <c r="T19" i="6"/>
  <c r="U19" i="6" s="1"/>
  <c r="M19" i="6"/>
  <c r="N19" i="6" s="1"/>
  <c r="T18" i="6"/>
  <c r="U18" i="6" s="1"/>
  <c r="I18" i="6" s="1"/>
  <c r="M18" i="6"/>
  <c r="N18" i="6" s="1"/>
  <c r="T17" i="6"/>
  <c r="U17" i="6" s="1"/>
  <c r="M17" i="6"/>
  <c r="N17" i="6" s="1"/>
  <c r="T16" i="6"/>
  <c r="U16" i="6" s="1"/>
  <c r="M16" i="6"/>
  <c r="N16" i="6" s="1"/>
  <c r="T15" i="6"/>
  <c r="U15" i="6" s="1"/>
  <c r="M15" i="6"/>
  <c r="N15" i="6" s="1"/>
  <c r="T14" i="6"/>
  <c r="U14" i="6" s="1"/>
  <c r="I14" i="6" s="1"/>
  <c r="M14" i="6"/>
  <c r="N14" i="6" s="1"/>
  <c r="T13" i="6"/>
  <c r="U13" i="6" s="1"/>
  <c r="M13" i="6"/>
  <c r="N13" i="6" s="1"/>
  <c r="T12" i="6"/>
  <c r="U12" i="6" s="1"/>
  <c r="T11" i="6"/>
  <c r="U11" i="6" s="1"/>
  <c r="T10" i="6"/>
  <c r="U10" i="6" s="1"/>
  <c r="T9" i="6"/>
  <c r="U9" i="6" s="1"/>
  <c r="I9" i="6" s="1"/>
  <c r="T8" i="6"/>
  <c r="U8" i="6" s="1"/>
  <c r="N8" i="6"/>
  <c r="T7" i="6"/>
  <c r="U7" i="6" s="1"/>
  <c r="I7" i="6" s="1"/>
  <c r="T6" i="6"/>
  <c r="U6" i="6" s="1"/>
  <c r="I6" i="6" s="1"/>
  <c r="I4" i="6"/>
  <c r="N1" i="6"/>
  <c r="I1" i="6" s="1"/>
  <c r="I50" i="6" l="1"/>
  <c r="I49" i="6"/>
  <c r="I30" i="6"/>
  <c r="I46" i="6"/>
  <c r="I62" i="6"/>
  <c r="I10" i="6"/>
  <c r="I11" i="6"/>
  <c r="I38" i="6"/>
  <c r="I58" i="6"/>
  <c r="I26" i="6"/>
  <c r="I39" i="6"/>
  <c r="I59" i="6"/>
  <c r="I28" i="6"/>
  <c r="I15" i="6"/>
  <c r="I22" i="6"/>
  <c r="I42" i="6"/>
  <c r="I54" i="6"/>
  <c r="I16" i="6"/>
  <c r="I23" i="6"/>
  <c r="I31" i="6"/>
  <c r="I44" i="6"/>
  <c r="I57" i="6"/>
  <c r="I24" i="6"/>
  <c r="I29" i="6"/>
  <c r="I36" i="6"/>
  <c r="I47" i="6"/>
  <c r="I63" i="6"/>
  <c r="I19" i="6"/>
  <c r="I52" i="6"/>
  <c r="I55" i="6"/>
  <c r="I60" i="6"/>
  <c r="I12" i="6"/>
  <c r="I17" i="6"/>
  <c r="I32" i="6"/>
  <c r="I37" i="6"/>
  <c r="I40" i="6"/>
  <c r="I45" i="6"/>
  <c r="I27" i="6"/>
  <c r="I48" i="6"/>
  <c r="I53" i="6"/>
  <c r="I61" i="6"/>
  <c r="I64" i="6"/>
  <c r="I8" i="6"/>
  <c r="I20" i="6"/>
  <c r="I25" i="6"/>
  <c r="I43" i="6"/>
  <c r="I56" i="6"/>
  <c r="I13" i="6"/>
  <c r="I35" i="6"/>
  <c r="I51" i="6"/>
  <c r="I65" i="6"/>
  <c r="O6" i="5" l="1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V7" i="5"/>
  <c r="W7" i="5" s="1"/>
  <c r="V8" i="5"/>
  <c r="W8" i="5" s="1"/>
  <c r="V9" i="5"/>
  <c r="W9" i="5" s="1"/>
  <c r="V10" i="5"/>
  <c r="W10" i="5" s="1"/>
  <c r="V11" i="5"/>
  <c r="W11" i="5" s="1"/>
  <c r="V12" i="5"/>
  <c r="W12" i="5" s="1"/>
  <c r="V13" i="5"/>
  <c r="W13" i="5" s="1"/>
  <c r="V14" i="5"/>
  <c r="W14" i="5" s="1"/>
  <c r="V15" i="5"/>
  <c r="W15" i="5" s="1"/>
  <c r="V16" i="5"/>
  <c r="W16" i="5" s="1"/>
  <c r="V17" i="5"/>
  <c r="W17" i="5" s="1"/>
  <c r="V18" i="5"/>
  <c r="W18" i="5" s="1"/>
  <c r="V19" i="5"/>
  <c r="W19" i="5" s="1"/>
  <c r="V20" i="5"/>
  <c r="W20" i="5" s="1"/>
  <c r="V21" i="5"/>
  <c r="W21" i="5" s="1"/>
  <c r="V22" i="5"/>
  <c r="W22" i="5" s="1"/>
  <c r="V23" i="5"/>
  <c r="W23" i="5" s="1"/>
  <c r="V24" i="5"/>
  <c r="W24" i="5" s="1"/>
  <c r="V25" i="5"/>
  <c r="W25" i="5" s="1"/>
  <c r="V26" i="5"/>
  <c r="W26" i="5" s="1"/>
  <c r="V27" i="5"/>
  <c r="W27" i="5" s="1"/>
  <c r="V28" i="5"/>
  <c r="W28" i="5" s="1"/>
  <c r="V29" i="5"/>
  <c r="W29" i="5" s="1"/>
  <c r="V30" i="5"/>
  <c r="W30" i="5" s="1"/>
  <c r="V31" i="5"/>
  <c r="W31" i="5" s="1"/>
  <c r="V32" i="5"/>
  <c r="W32" i="5" s="1"/>
  <c r="V33" i="5"/>
  <c r="W33" i="5" s="1"/>
  <c r="V34" i="5"/>
  <c r="W34" i="5" s="1"/>
  <c r="V35" i="5"/>
  <c r="W35" i="5" s="1"/>
  <c r="V36" i="5"/>
  <c r="W36" i="5" s="1"/>
  <c r="V37" i="5"/>
  <c r="W37" i="5" s="1"/>
  <c r="V38" i="5"/>
  <c r="W38" i="5" s="1"/>
  <c r="V39" i="5"/>
  <c r="W39" i="5" s="1"/>
  <c r="V40" i="5"/>
  <c r="W40" i="5" s="1"/>
  <c r="V41" i="5"/>
  <c r="W41" i="5" s="1"/>
  <c r="V42" i="5"/>
  <c r="W42" i="5" s="1"/>
  <c r="V43" i="5"/>
  <c r="W43" i="5" s="1"/>
  <c r="V44" i="5"/>
  <c r="W44" i="5" s="1"/>
  <c r="V45" i="5"/>
  <c r="W45" i="5" s="1"/>
  <c r="V46" i="5"/>
  <c r="W46" i="5" s="1"/>
  <c r="V47" i="5"/>
  <c r="W47" i="5" s="1"/>
  <c r="V48" i="5"/>
  <c r="W48" i="5" s="1"/>
  <c r="V49" i="5"/>
  <c r="W49" i="5" s="1"/>
  <c r="V50" i="5"/>
  <c r="W50" i="5" s="1"/>
  <c r="V51" i="5"/>
  <c r="W51" i="5" s="1"/>
  <c r="V52" i="5"/>
  <c r="W52" i="5" s="1"/>
  <c r="V53" i="5"/>
  <c r="W53" i="5" s="1"/>
  <c r="V54" i="5"/>
  <c r="W54" i="5" s="1"/>
  <c r="V55" i="5"/>
  <c r="W55" i="5" s="1"/>
  <c r="V56" i="5"/>
  <c r="W56" i="5" s="1"/>
  <c r="V57" i="5"/>
  <c r="W57" i="5" s="1"/>
  <c r="V58" i="5"/>
  <c r="W58" i="5" s="1"/>
  <c r="V59" i="5"/>
  <c r="W59" i="5" s="1"/>
  <c r="V60" i="5"/>
  <c r="W60" i="5" s="1"/>
  <c r="V61" i="5"/>
  <c r="W61" i="5" s="1"/>
  <c r="V62" i="5"/>
  <c r="W62" i="5" s="1"/>
  <c r="V63" i="5"/>
  <c r="W63" i="5" s="1"/>
  <c r="V64" i="5"/>
  <c r="W64" i="5" s="1"/>
  <c r="V65" i="5"/>
  <c r="W65" i="5" s="1"/>
  <c r="V6" i="5"/>
  <c r="W6" i="5" s="1"/>
  <c r="P11" i="5" l="1"/>
  <c r="J4" i="5" l="1"/>
  <c r="J11" i="5" l="1"/>
  <c r="J19" i="5"/>
  <c r="J27" i="5"/>
  <c r="J36" i="5"/>
  <c r="J45" i="5"/>
  <c r="J53" i="5"/>
  <c r="J62" i="5"/>
  <c r="J9" i="5"/>
  <c r="J12" i="5"/>
  <c r="J20" i="5"/>
  <c r="J28" i="5"/>
  <c r="J37" i="5"/>
  <c r="J46" i="5"/>
  <c r="J54" i="5"/>
  <c r="J63" i="5"/>
  <c r="J64" i="5"/>
  <c r="J32" i="5"/>
  <c r="J17" i="5"/>
  <c r="J51" i="5"/>
  <c r="J26" i="5"/>
  <c r="J61" i="5"/>
  <c r="J33" i="5"/>
  <c r="J13" i="5"/>
  <c r="J21" i="5"/>
  <c r="J29" i="5"/>
  <c r="J38" i="5"/>
  <c r="J47" i="5"/>
  <c r="J55" i="5"/>
  <c r="J24" i="5"/>
  <c r="J58" i="5"/>
  <c r="J34" i="5"/>
  <c r="J18" i="5"/>
  <c r="J44" i="5"/>
  <c r="J41" i="5"/>
  <c r="J14" i="5"/>
  <c r="J22" i="5"/>
  <c r="J30" i="5"/>
  <c r="J39" i="5"/>
  <c r="J48" i="5"/>
  <c r="J56" i="5"/>
  <c r="J65" i="5"/>
  <c r="J16" i="5"/>
  <c r="J50" i="5"/>
  <c r="J25" i="5"/>
  <c r="J60" i="5"/>
  <c r="J59" i="5"/>
  <c r="J15" i="5"/>
  <c r="J23" i="5"/>
  <c r="J31" i="5"/>
  <c r="J40" i="5"/>
  <c r="J49" i="5"/>
  <c r="J57" i="5"/>
  <c r="J6" i="5"/>
  <c r="J42" i="5"/>
  <c r="J8" i="5"/>
  <c r="J43" i="5"/>
  <c r="J52" i="5"/>
  <c r="J7" i="5"/>
  <c r="J10" i="5"/>
  <c r="J35" i="5"/>
  <c r="R1" i="5"/>
  <c r="M1" i="5" s="1"/>
  <c r="P65" i="5" l="1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0" i="5"/>
  <c r="P9" i="5"/>
  <c r="P8" i="5"/>
  <c r="P7" i="5"/>
  <c r="P6" i="5"/>
</calcChain>
</file>

<file path=xl/sharedStrings.xml><?xml version="1.0" encoding="utf-8"?>
<sst xmlns="http://schemas.openxmlformats.org/spreadsheetml/2006/main" count="226" uniqueCount="104">
  <si>
    <t>ציון סופי</t>
  </si>
  <si>
    <t>סיכום פרק מורחב
1</t>
  </si>
  <si>
    <t>סיכום פרק מורחב
2</t>
  </si>
  <si>
    <t>תלמידאות</t>
  </si>
  <si>
    <t>בקרה</t>
  </si>
  <si>
    <t>שיעור לתלמיד 
עד נקודת הבקרה</t>
  </si>
  <si>
    <t>ציון סופי + משימת העשרה</t>
  </si>
  <si>
    <t>משימת העשרה</t>
  </si>
  <si>
    <t xml:space="preserve">שמות התלמידים </t>
  </si>
  <si>
    <r>
      <t xml:space="preserve">מטלת סיכום </t>
    </r>
    <r>
      <rPr>
        <b/>
        <sz val="14"/>
        <rFont val="Calibri"/>
        <family val="2"/>
      </rPr>
      <t>קורס</t>
    </r>
  </si>
  <si>
    <r>
      <t xml:space="preserve">(שיעור לתלמיד)
ממולא בסוף </t>
    </r>
    <r>
      <rPr>
        <b/>
        <sz val="14"/>
        <rFont val="Calibri"/>
        <family val="2"/>
      </rPr>
      <t xml:space="preserve">הקורס </t>
    </r>
    <r>
      <rPr>
        <sz val="14"/>
        <rFont val="Calibri"/>
        <family val="2"/>
      </rPr>
      <t>מקמפוס</t>
    </r>
  </si>
  <si>
    <t>אחוז מציון סופי</t>
  </si>
  <si>
    <t>מס' שיעורים שנלמדו</t>
  </si>
  <si>
    <t>סך שיעורים בקורס</t>
  </si>
  <si>
    <t xml:space="preserve">בקרת אחוזי ציון </t>
  </si>
  <si>
    <t>ציון לשבח</t>
  </si>
  <si>
    <t>שם תלמיד 16</t>
  </si>
  <si>
    <t>שם תלמיד 17</t>
  </si>
  <si>
    <t>שם תלמיד 18</t>
  </si>
  <si>
    <t>שם תלמיד 19</t>
  </si>
  <si>
    <t>שם תלמיד 20</t>
  </si>
  <si>
    <t>שם תלמיד 21</t>
  </si>
  <si>
    <t>שם תלמיד 22</t>
  </si>
  <si>
    <t>שם תלמיד 23</t>
  </si>
  <si>
    <t>שם תלמיד 24</t>
  </si>
  <si>
    <t>שם תלמיד 25</t>
  </si>
  <si>
    <t>שם תלמיד 26</t>
  </si>
  <si>
    <t>שם תלמיד 27</t>
  </si>
  <si>
    <t>שם תלמיד 28</t>
  </si>
  <si>
    <t>שם תלמיד 29</t>
  </si>
  <si>
    <t>שם תלמיד 30</t>
  </si>
  <si>
    <t>שם תלמיד 31</t>
  </si>
  <si>
    <t>שם תלמיד 32</t>
  </si>
  <si>
    <t>שם תלמיד 33</t>
  </si>
  <si>
    <t>שם תלמיד 34</t>
  </si>
  <si>
    <t>שם תלמיד 35</t>
  </si>
  <si>
    <t>שם תלמיד 36</t>
  </si>
  <si>
    <t>שם תלמיד 37</t>
  </si>
  <si>
    <t>שם תלמיד 38</t>
  </si>
  <si>
    <t>שם תלמיד 39</t>
  </si>
  <si>
    <t>שם תלמיד 40</t>
  </si>
  <si>
    <t>שם תלמיד 41</t>
  </si>
  <si>
    <t>שם תלמיד 42</t>
  </si>
  <si>
    <t>שם תלמיד 43</t>
  </si>
  <si>
    <t>שם תלמיד 44</t>
  </si>
  <si>
    <t>שם תלמיד 45</t>
  </si>
  <si>
    <t>שם תלמיד 46</t>
  </si>
  <si>
    <t>שם תלמיד 47</t>
  </si>
  <si>
    <t>שם תלמיד 48</t>
  </si>
  <si>
    <t>שם תלמיד 49</t>
  </si>
  <si>
    <t>שם תלמיד 50</t>
  </si>
  <si>
    <t>שם תלמיד 51</t>
  </si>
  <si>
    <t>שם תלמיד 52</t>
  </si>
  <si>
    <t>שם תלמיד 53</t>
  </si>
  <si>
    <t>שם תלמיד 54</t>
  </si>
  <si>
    <t>שם תלמיד 55</t>
  </si>
  <si>
    <t>שם תלמיד 56</t>
  </si>
  <si>
    <t>שם תלמיד 57</t>
  </si>
  <si>
    <t>שם תלמיד 58</t>
  </si>
  <si>
    <t>שם תלמיד 59</t>
  </si>
  <si>
    <t>שם תלמיד 60</t>
  </si>
  <si>
    <t>ציון לא עובר</t>
  </si>
  <si>
    <t>עיצוב מותנה</t>
  </si>
  <si>
    <t>צבע</t>
  </si>
  <si>
    <t>ציון בקרה וציון סופי גדולים מהציון הרשום ב-B1</t>
  </si>
  <si>
    <t>מס' שיעורים שנלמדו ריק וכשיש ציון לשיעור לתלמיד</t>
  </si>
  <si>
    <t>ירוק</t>
  </si>
  <si>
    <t>אדום</t>
  </si>
  <si>
    <t>כתום</t>
  </si>
  <si>
    <t>בקרות</t>
  </si>
  <si>
    <t>ציון אינו יכול להיות גבוה מ-100</t>
  </si>
  <si>
    <t>ציון משימת העשרה אינו יכול להיות גבוה מ-5</t>
  </si>
  <si>
    <t>יש התראה אם סך התפלגות האחוזים קטנה / גדולה מ-100%</t>
  </si>
  <si>
    <t>עיצובים</t>
  </si>
  <si>
    <t>סיכום פרק מורחב
3</t>
  </si>
  <si>
    <t>סיכום פרק מורחב
4</t>
  </si>
  <si>
    <t>בעיה בחלוקת האחוזים לרכיבים השונים:
אין 100%</t>
  </si>
  <si>
    <t>אחוזים לחישוב פרק 1</t>
  </si>
  <si>
    <t>סיכום פרק 
1</t>
  </si>
  <si>
    <t>סיכום פרק 
2</t>
  </si>
  <si>
    <t>סיכום פרק 
3</t>
  </si>
  <si>
    <t>סיכום פרק 
4</t>
  </si>
  <si>
    <t>V</t>
  </si>
  <si>
    <t>-</t>
  </si>
  <si>
    <t xml:space="preserve">כמה ציונים  יש לחישוב פרק 1 </t>
  </si>
  <si>
    <t>סיכום פרק מורחב
5</t>
  </si>
  <si>
    <t>ציון בקרה וציון סופי קטנים מהציון הרשום ב-D1</t>
  </si>
  <si>
    <t>ת.ז</t>
  </si>
  <si>
    <t>תעודת זהות</t>
  </si>
  <si>
    <t>אביטל שרון</t>
  </si>
  <si>
    <t>הדס אנגל</t>
  </si>
  <si>
    <t>הילה סימון</t>
  </si>
  <si>
    <t>טל טרופר</t>
  </si>
  <si>
    <t>טליה וינר</t>
  </si>
  <si>
    <t>יעל גבאי</t>
  </si>
  <si>
    <t>יעל ורטהיים</t>
  </si>
  <si>
    <t>כרמל אלפסי</t>
  </si>
  <si>
    <t>מיכל כהן</t>
  </si>
  <si>
    <t>מעיין פלדמן</t>
  </si>
  <si>
    <t>נופר אבנון</t>
  </si>
  <si>
    <t>נעמה כהן</t>
  </si>
  <si>
    <t>עפרי אבוקסיס</t>
  </si>
  <si>
    <t>רוני בלונדר</t>
  </si>
  <si>
    <t>שני קליין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</si>
</sst>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0"/>
      <color rgb="FF000000"/>
      <name val="Arial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b/>
      <sz val="22"/>
      <color theme="1"/>
      <name val="Calibri"/>
      <family val="2"/>
    </font>
    <font>
      <b/>
      <sz val="26"/>
      <color rgb="FF000000"/>
      <name val="Calibri"/>
      <family val="2"/>
    </font>
    <font>
      <sz val="8"/>
      <name val="Arial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7ADDFF"/>
        <bgColor rgb="FF7ADDFF"/>
      </patternFill>
    </fill>
    <fill>
      <patternFill patternType="solid">
        <fgColor rgb="FF9BC2E6"/>
        <bgColor rgb="FF9BC2E6"/>
      </patternFill>
    </fill>
    <fill>
      <patternFill patternType="solid">
        <fgColor rgb="FFCAFF8C"/>
        <bgColor rgb="FFCAFF8C"/>
      </patternFill>
    </fill>
    <fill>
      <patternFill patternType="solid">
        <fgColor rgb="FFFFA1EF"/>
        <bgColor rgb="FFFFA1E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4.9989318521683403E-2"/>
        <bgColor rgb="FFFFA1EF"/>
      </patternFill>
    </fill>
    <fill>
      <patternFill patternType="solid">
        <fgColor theme="2" tint="-4.9989318521683403E-2"/>
        <bgColor theme="7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rgb="FF7ADDFF"/>
      </patternFill>
    </fill>
    <fill>
      <patternFill patternType="solid">
        <fgColor rgb="FFFFFF00"/>
        <bgColor indexed="64"/>
      </patternFill>
    </fill>
    <fill>
      <patternFill patternType="solid">
        <fgColor rgb="FFA6E3B7"/>
        <bgColor indexed="64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00">
    <xf numFmtId="0" fontId="0" fillId="0" borderId="0" xfId="0"/>
    <xf numFmtId="0" fontId="3" fillId="11" borderId="1" xfId="0" applyFont="1" applyFill="1" applyBorder="1" applyAlignment="1">
      <alignment horizontal="center"/>
    </xf>
    <xf numFmtId="10" fontId="2" fillId="0" borderId="0" xfId="0" applyNumberFormat="1" applyFont="1" applyAlignment="1" applyProtection="1">
      <alignment horizontal="center" vertical="center" wrapText="1"/>
      <protection locked="0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9" fontId="1" fillId="8" borderId="0" xfId="0" applyNumberFormat="1" applyFont="1" applyFill="1" applyAlignment="1" applyProtection="1">
      <alignment horizontal="right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right" wrapText="1"/>
      <protection locked="0"/>
    </xf>
    <xf numFmtId="0" fontId="1" fillId="6" borderId="1" xfId="0" applyFont="1" applyFill="1" applyBorder="1" applyAlignment="1" applyProtection="1">
      <alignment horizontal="center" wrapText="1"/>
      <protection locked="0"/>
    </xf>
    <xf numFmtId="0" fontId="1" fillId="11" borderId="1" xfId="0" applyFont="1" applyFill="1" applyBorder="1" applyAlignment="1" applyProtection="1">
      <alignment horizontal="center" wrapText="1"/>
      <protection locked="0"/>
    </xf>
    <xf numFmtId="0" fontId="1" fillId="6" borderId="0" xfId="0" applyFont="1" applyFill="1" applyProtection="1">
      <protection locked="0"/>
    </xf>
    <xf numFmtId="0" fontId="1" fillId="6" borderId="9" xfId="0" applyFont="1" applyFill="1" applyBorder="1" applyAlignment="1" applyProtection="1">
      <alignment horizontal="right" wrapText="1"/>
      <protection locked="0"/>
    </xf>
    <xf numFmtId="0" fontId="1" fillId="6" borderId="4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7" fillId="6" borderId="0" xfId="0" applyFont="1" applyFill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wrapText="1"/>
    </xf>
    <xf numFmtId="164" fontId="1" fillId="6" borderId="4" xfId="0" applyNumberFormat="1" applyFont="1" applyFill="1" applyBorder="1" applyAlignment="1">
      <alignment horizontal="center" wrapText="1"/>
    </xf>
    <xf numFmtId="10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9" fontId="1" fillId="8" borderId="0" xfId="0" applyNumberFormat="1" applyFont="1" applyFill="1" applyAlignment="1">
      <alignment horizontal="center" vertical="center" wrapText="1"/>
    </xf>
    <xf numFmtId="9" fontId="9" fillId="0" borderId="10" xfId="0" applyNumberFormat="1" applyFont="1" applyBorder="1" applyAlignment="1" applyProtection="1">
      <alignment horizontal="center" vertical="center" wrapText="1"/>
      <protection locked="0"/>
    </xf>
    <xf numFmtId="10" fontId="9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0" fontId="1" fillId="8" borderId="15" xfId="0" applyNumberFormat="1" applyFont="1" applyFill="1" applyBorder="1" applyAlignment="1">
      <alignment horizontal="center" vertical="center" wrapText="1"/>
    </xf>
    <xf numFmtId="9" fontId="9" fillId="0" borderId="0" xfId="0" applyNumberFormat="1" applyFont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wrapText="1"/>
      <protection locked="0"/>
    </xf>
    <xf numFmtId="0" fontId="1" fillId="11" borderId="8" xfId="0" applyFont="1" applyFill="1" applyBorder="1" applyAlignment="1" applyProtection="1">
      <alignment horizontal="center" wrapText="1"/>
      <protection locked="0"/>
    </xf>
    <xf numFmtId="0" fontId="1" fillId="6" borderId="6" xfId="0" applyFont="1" applyFill="1" applyBorder="1" applyAlignment="1" applyProtection="1">
      <alignment horizontal="center" wrapText="1"/>
      <protection locked="0"/>
    </xf>
    <xf numFmtId="10" fontId="2" fillId="0" borderId="18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0" fontId="6" fillId="10" borderId="6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12" borderId="6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 applyProtection="1">
      <alignment horizontal="center" vertical="center"/>
      <protection locked="0"/>
    </xf>
    <xf numFmtId="0" fontId="1" fillId="6" borderId="22" xfId="0" applyFont="1" applyFill="1" applyBorder="1" applyAlignment="1" applyProtection="1">
      <alignment horizontal="right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10" fontId="9" fillId="0" borderId="0" xfId="0" applyNumberFormat="1" applyFont="1" applyAlignment="1" applyProtection="1">
      <alignment horizontal="center" vertical="center" wrapText="1"/>
      <protection locked="0"/>
    </xf>
    <xf numFmtId="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0" fontId="4" fillId="0" borderId="0" xfId="0" applyNumberFormat="1" applyFont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10" fontId="1" fillId="13" borderId="27" xfId="0" applyNumberFormat="1" applyFont="1" applyFill="1" applyBorder="1" applyAlignment="1">
      <alignment horizontal="center" vertical="center" wrapText="1"/>
    </xf>
    <xf numFmtId="10" fontId="1" fillId="13" borderId="1" xfId="0" applyNumberFormat="1" applyFont="1" applyFill="1" applyBorder="1" applyAlignment="1">
      <alignment horizontal="center" vertical="center" wrapText="1"/>
    </xf>
    <xf numFmtId="10" fontId="1" fillId="13" borderId="28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9" fontId="14" fillId="0" borderId="31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9" fontId="14" fillId="0" borderId="32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5" fontId="14" fillId="0" borderId="31" xfId="0" applyNumberFormat="1" applyFont="1" applyBorder="1" applyAlignment="1">
      <alignment horizontal="center"/>
    </xf>
    <xf numFmtId="165" fontId="14" fillId="0" borderId="32" xfId="0" applyNumberFormat="1" applyFont="1" applyBorder="1" applyAlignment="1">
      <alignment horizontal="center"/>
    </xf>
    <xf numFmtId="165" fontId="14" fillId="0" borderId="33" xfId="0" applyNumberFormat="1" applyFont="1" applyBorder="1" applyAlignment="1">
      <alignment horizontal="center"/>
    </xf>
    <xf numFmtId="9" fontId="9" fillId="0" borderId="10" xfId="1" applyNumberFormat="1" applyFont="1" applyBorder="1" applyAlignment="1" applyProtection="1">
      <alignment horizontal="center" vertical="center" wrapText="1"/>
      <protection locked="0"/>
    </xf>
    <xf numFmtId="0" fontId="8" fillId="0" borderId="23" xfId="1" applyFont="1" applyBorder="1" applyAlignment="1" applyProtection="1">
      <alignment horizontal="center" vertical="center" wrapText="1"/>
      <protection locked="0"/>
    </xf>
    <xf numFmtId="10" fontId="9" fillId="0" borderId="12" xfId="1" applyNumberFormat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9" fontId="2" fillId="0" borderId="18" xfId="1" applyNumberFormat="1" applyFont="1" applyBorder="1" applyAlignment="1" applyProtection="1">
      <alignment horizontal="center" vertical="center" wrapText="1"/>
      <protection locked="0"/>
    </xf>
    <xf numFmtId="9" fontId="2" fillId="0" borderId="0" xfId="1" applyNumberFormat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 wrapText="1"/>
    </xf>
    <xf numFmtId="9" fontId="4" fillId="14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 wrapText="1"/>
    </xf>
    <xf numFmtId="9" fontId="9" fillId="0" borderId="0" xfId="1" applyNumberFormat="1" applyFont="1" applyAlignment="1" applyProtection="1">
      <alignment horizontal="center" vertical="center" wrapText="1"/>
      <protection locked="0"/>
    </xf>
    <xf numFmtId="0" fontId="8" fillId="0" borderId="17" xfId="1" applyFont="1" applyBorder="1" applyAlignment="1" applyProtection="1">
      <alignment horizontal="center" vertical="center" wrapText="1"/>
      <protection locked="0"/>
    </xf>
    <xf numFmtId="10" fontId="9" fillId="0" borderId="0" xfId="1" applyNumberFormat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10" fontId="2" fillId="0" borderId="0" xfId="1" applyNumberFormat="1" applyFont="1" applyAlignment="1" applyProtection="1">
      <alignment horizontal="center" vertical="center" wrapText="1"/>
      <protection locked="0"/>
    </xf>
    <xf numFmtId="9" fontId="2" fillId="0" borderId="0" xfId="1" applyNumberFormat="1" applyFont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1" fillId="0" borderId="0" xfId="1" applyFont="1" applyProtection="1">
      <protection locked="0"/>
    </xf>
    <xf numFmtId="9" fontId="1" fillId="8" borderId="0" xfId="1" applyNumberFormat="1" applyFont="1" applyFill="1" applyAlignment="1" applyProtection="1">
      <alignment horizontal="right" wrapText="1"/>
      <protection locked="0"/>
    </xf>
    <xf numFmtId="10" fontId="1" fillId="8" borderId="35" xfId="1" applyNumberFormat="1" applyFont="1" applyFill="1" applyBorder="1" applyAlignment="1">
      <alignment horizontal="center" vertical="center" wrapText="1"/>
    </xf>
    <xf numFmtId="10" fontId="1" fillId="8" borderId="36" xfId="1" applyNumberFormat="1" applyFont="1" applyFill="1" applyBorder="1" applyAlignment="1">
      <alignment horizontal="center" vertical="center" wrapText="1"/>
    </xf>
    <xf numFmtId="10" fontId="1" fillId="8" borderId="37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Alignment="1">
      <alignment horizontal="center" vertical="center" wrapText="1"/>
    </xf>
    <xf numFmtId="9" fontId="1" fillId="0" borderId="0" xfId="1" applyNumberFormat="1" applyFont="1" applyAlignment="1">
      <alignment horizontal="center" vertical="center" wrapText="1"/>
    </xf>
    <xf numFmtId="9" fontId="1" fillId="8" borderId="23" xfId="1" applyNumberFormat="1" applyFont="1" applyFill="1" applyBorder="1" applyAlignment="1">
      <alignment horizontal="center" vertical="center" wrapText="1"/>
    </xf>
    <xf numFmtId="9" fontId="1" fillId="8" borderId="2" xfId="1" applyNumberFormat="1" applyFont="1" applyFill="1" applyBorder="1" applyAlignment="1">
      <alignment horizontal="center" vertical="center" wrapText="1"/>
    </xf>
    <xf numFmtId="9" fontId="1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9" borderId="6" xfId="1" applyFont="1" applyFill="1" applyBorder="1" applyAlignment="1" applyProtection="1">
      <alignment horizontal="center" vertical="center" wrapText="1"/>
      <protection locked="0"/>
    </xf>
    <xf numFmtId="0" fontId="6" fillId="10" borderId="6" xfId="1" applyFont="1" applyFill="1" applyBorder="1" applyAlignment="1" applyProtection="1">
      <alignment horizontal="center" vertical="center" wrapText="1"/>
      <protection locked="0"/>
    </xf>
    <xf numFmtId="0" fontId="5" fillId="4" borderId="6" xfId="1" applyFont="1" applyFill="1" applyBorder="1" applyAlignment="1" applyProtection="1">
      <alignment horizontal="center" vertical="center" wrapText="1"/>
      <protection locked="0"/>
    </xf>
    <xf numFmtId="0" fontId="5" fillId="5" borderId="6" xfId="1" applyFont="1" applyFill="1" applyBorder="1" applyAlignment="1" applyProtection="1">
      <alignment horizontal="center" vertical="center" wrapText="1"/>
      <protection locked="0"/>
    </xf>
    <xf numFmtId="0" fontId="5" fillId="12" borderId="6" xfId="1" applyFont="1" applyFill="1" applyBorder="1" applyAlignment="1" applyProtection="1">
      <alignment horizontal="center" vertical="center" wrapText="1"/>
      <protection locked="0"/>
    </xf>
    <xf numFmtId="0" fontId="6" fillId="7" borderId="6" xfId="1" applyFont="1" applyFill="1" applyBorder="1" applyAlignment="1" applyProtection="1">
      <alignment horizontal="center" vertical="center" wrapText="1"/>
      <protection locked="0"/>
    </xf>
    <xf numFmtId="0" fontId="6" fillId="7" borderId="7" xfId="1" applyFont="1" applyFill="1" applyBorder="1" applyAlignment="1" applyProtection="1">
      <alignment horizontal="center" vertical="center" wrapText="1"/>
      <protection locked="0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center"/>
      <protection locked="0"/>
    </xf>
    <xf numFmtId="0" fontId="1" fillId="15" borderId="6" xfId="1" applyFont="1" applyFill="1" applyBorder="1" applyAlignment="1" applyProtection="1">
      <alignment horizontal="center" wrapText="1"/>
      <protection locked="0"/>
    </xf>
    <xf numFmtId="0" fontId="1" fillId="6" borderId="8" xfId="1" applyFont="1" applyFill="1" applyBorder="1" applyAlignment="1" applyProtection="1">
      <alignment horizontal="right" wrapText="1"/>
      <protection locked="0"/>
    </xf>
    <xf numFmtId="0" fontId="1" fillId="6" borderId="1" xfId="1" applyFont="1" applyFill="1" applyBorder="1" applyAlignment="1" applyProtection="1">
      <alignment horizontal="center" wrapText="1"/>
      <protection locked="0"/>
    </xf>
    <xf numFmtId="0" fontId="1" fillId="11" borderId="1" xfId="1" applyFont="1" applyFill="1" applyBorder="1" applyAlignment="1" applyProtection="1">
      <alignment horizontal="center" wrapText="1"/>
      <protection locked="0"/>
    </xf>
    <xf numFmtId="0" fontId="3" fillId="11" borderId="1" xfId="1" applyFont="1" applyFill="1" applyBorder="1" applyAlignment="1">
      <alignment horizontal="center"/>
    </xf>
    <xf numFmtId="164" fontId="1" fillId="6" borderId="1" xfId="1" applyNumberFormat="1" applyFont="1" applyFill="1" applyBorder="1" applyAlignment="1">
      <alignment horizontal="center" wrapText="1"/>
    </xf>
    <xf numFmtId="10" fontId="2" fillId="0" borderId="18" xfId="1" applyNumberFormat="1" applyFont="1" applyBorder="1" applyAlignment="1" applyProtection="1">
      <alignment horizontal="center" vertical="center" wrapText="1"/>
      <protection locked="0"/>
    </xf>
    <xf numFmtId="0" fontId="4" fillId="0" borderId="19" xfId="1" applyFont="1" applyBorder="1" applyAlignment="1" applyProtection="1">
      <alignment horizontal="center" vertical="center" wrapText="1"/>
      <protection locked="0"/>
    </xf>
    <xf numFmtId="10" fontId="4" fillId="0" borderId="0" xfId="1" applyNumberFormat="1" applyFont="1" applyAlignment="1" applyProtection="1">
      <alignment horizontal="center" vertical="center" wrapText="1"/>
      <protection locked="0"/>
    </xf>
    <xf numFmtId="10" fontId="1" fillId="13" borderId="27" xfId="1" applyNumberFormat="1" applyFont="1" applyFill="1" applyBorder="1" applyAlignment="1">
      <alignment horizontal="center" vertical="center" wrapText="1"/>
    </xf>
    <xf numFmtId="10" fontId="1" fillId="13" borderId="1" xfId="1" applyNumberFormat="1" applyFont="1" applyFill="1" applyBorder="1" applyAlignment="1">
      <alignment horizontal="center" vertical="center" wrapText="1"/>
    </xf>
    <xf numFmtId="0" fontId="1" fillId="6" borderId="0" xfId="1" applyFont="1" applyFill="1" applyProtection="1">
      <protection locked="0"/>
    </xf>
    <xf numFmtId="0" fontId="1" fillId="15" borderId="1" xfId="1" applyFont="1" applyFill="1" applyBorder="1" applyAlignment="1" applyProtection="1">
      <alignment horizontal="center" wrapText="1"/>
      <protection locked="0"/>
    </xf>
    <xf numFmtId="0" fontId="5" fillId="2" borderId="29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4" fillId="0" borderId="18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9" fontId="14" fillId="0" borderId="31" xfId="1" applyNumberFormat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9" fontId="14" fillId="0" borderId="32" xfId="1" applyNumberFormat="1" applyFont="1" applyBorder="1" applyAlignment="1">
      <alignment horizontal="center"/>
    </xf>
    <xf numFmtId="0" fontId="4" fillId="0" borderId="20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 wrapText="1"/>
      <protection locked="0"/>
    </xf>
    <xf numFmtId="0" fontId="13" fillId="0" borderId="10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165" fontId="14" fillId="0" borderId="31" xfId="1" applyNumberFormat="1" applyFont="1" applyBorder="1" applyAlignment="1">
      <alignment horizontal="center"/>
    </xf>
    <xf numFmtId="165" fontId="14" fillId="0" borderId="32" xfId="1" applyNumberFormat="1" applyFont="1" applyBorder="1" applyAlignment="1">
      <alignment horizontal="center"/>
    </xf>
    <xf numFmtId="0" fontId="1" fillId="6" borderId="22" xfId="1" applyFont="1" applyFill="1" applyBorder="1" applyAlignment="1" applyProtection="1">
      <alignment horizontal="right" wrapText="1"/>
      <protection locked="0"/>
    </xf>
    <xf numFmtId="0" fontId="1" fillId="6" borderId="3" xfId="1" applyFont="1" applyFill="1" applyBorder="1" applyAlignment="1" applyProtection="1">
      <alignment horizontal="center" wrapText="1"/>
      <protection locked="0"/>
    </xf>
    <xf numFmtId="0" fontId="1" fillId="11" borderId="8" xfId="1" applyFont="1" applyFill="1" applyBorder="1" applyAlignment="1" applyProtection="1">
      <alignment horizontal="center" wrapText="1"/>
      <protection locked="0"/>
    </xf>
    <xf numFmtId="0" fontId="1" fillId="6" borderId="6" xfId="1" applyFont="1" applyFill="1" applyBorder="1" applyAlignment="1" applyProtection="1">
      <alignment horizontal="center" wrapText="1"/>
      <protection locked="0"/>
    </xf>
    <xf numFmtId="0" fontId="1" fillId="15" borderId="4" xfId="1" applyFont="1" applyFill="1" applyBorder="1" applyAlignment="1" applyProtection="1">
      <alignment horizontal="center" wrapText="1"/>
      <protection locked="0"/>
    </xf>
    <xf numFmtId="0" fontId="1" fillId="6" borderId="9" xfId="1" applyFont="1" applyFill="1" applyBorder="1" applyAlignment="1" applyProtection="1">
      <alignment horizontal="right" wrapText="1"/>
      <protection locked="0"/>
    </xf>
    <xf numFmtId="0" fontId="1" fillId="6" borderId="4" xfId="1" applyFont="1" applyFill="1" applyBorder="1" applyAlignment="1" applyProtection="1">
      <alignment horizontal="center" wrapText="1"/>
      <protection locked="0"/>
    </xf>
    <xf numFmtId="164" fontId="1" fillId="6" borderId="4" xfId="1" applyNumberFormat="1" applyFont="1" applyFill="1" applyBorder="1" applyAlignment="1">
      <alignment horizontal="center" wrapText="1"/>
    </xf>
    <xf numFmtId="0" fontId="4" fillId="0" borderId="0" xfId="1" applyFont="1" applyAlignment="1" applyProtection="1">
      <alignment wrapText="1"/>
      <protection locked="0"/>
    </xf>
    <xf numFmtId="0" fontId="2" fillId="0" borderId="0" xfId="1" applyFont="1" applyProtection="1">
      <protection locked="0"/>
    </xf>
    <xf numFmtId="0" fontId="6" fillId="6" borderId="38" xfId="0" applyFont="1" applyFill="1" applyBorder="1" applyAlignment="1">
      <alignment horizontal="center" vertical="center" wrapText="1"/>
    </xf>
    <xf numFmtId="0" fontId="1" fillId="6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9" fontId="1" fillId="0" borderId="13" xfId="0" applyNumberFormat="1" applyFont="1" applyBorder="1" applyAlignment="1" applyProtection="1">
      <alignment horizontal="center" vertical="center" wrapText="1"/>
      <protection locked="0"/>
    </xf>
    <xf numFmtId="9" fontId="1" fillId="0" borderId="17" xfId="0" applyNumberFormat="1" applyFont="1" applyBorder="1" applyAlignment="1" applyProtection="1">
      <alignment horizontal="center" vertical="center" wrapText="1"/>
      <protection locked="0"/>
    </xf>
    <xf numFmtId="9" fontId="1" fillId="0" borderId="14" xfId="0" applyNumberFormat="1" applyFont="1" applyBorder="1" applyAlignment="1" applyProtection="1">
      <alignment horizontal="center" vertical="center" wrapText="1"/>
      <protection locked="0"/>
    </xf>
    <xf numFmtId="9" fontId="2" fillId="0" borderId="0" xfId="0" applyNumberFormat="1" applyFont="1" applyAlignment="1">
      <alignment horizontal="center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9" fontId="1" fillId="13" borderId="24" xfId="0" applyNumberFormat="1" applyFont="1" applyFill="1" applyBorder="1" applyAlignment="1" applyProtection="1">
      <alignment horizontal="center" vertical="center" wrapText="1"/>
      <protection locked="0"/>
    </xf>
    <xf numFmtId="9" fontId="1" fillId="13" borderId="25" xfId="0" applyNumberFormat="1" applyFont="1" applyFill="1" applyBorder="1" applyAlignment="1" applyProtection="1">
      <alignment horizontal="center" vertical="center" wrapText="1"/>
      <protection locked="0"/>
    </xf>
    <xf numFmtId="9" fontId="1" fillId="13" borderId="26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1" applyNumberFormat="1" applyFont="1" applyAlignment="1">
      <alignment horizontal="center" vertical="center" wrapText="1"/>
    </xf>
    <xf numFmtId="9" fontId="2" fillId="0" borderId="19" xfId="1" applyNumberFormat="1" applyFont="1" applyBorder="1" applyAlignment="1">
      <alignment horizontal="center" vertical="center" wrapText="1"/>
    </xf>
    <xf numFmtId="10" fontId="1" fillId="8" borderId="23" xfId="1" applyNumberFormat="1" applyFont="1" applyFill="1" applyBorder="1" applyAlignment="1">
      <alignment horizontal="center" vertical="center" wrapText="1"/>
    </xf>
    <xf numFmtId="10" fontId="1" fillId="8" borderId="34" xfId="1" applyNumberFormat="1" applyFont="1" applyFill="1" applyBorder="1" applyAlignment="1">
      <alignment horizontal="center" vertical="center" wrapText="1"/>
    </xf>
    <xf numFmtId="10" fontId="1" fillId="8" borderId="2" xfId="1" applyNumberFormat="1" applyFont="1" applyFill="1" applyBorder="1" applyAlignment="1">
      <alignment horizontal="center" vertical="center" wrapText="1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9" fontId="1" fillId="13" borderId="24" xfId="1" applyNumberFormat="1" applyFont="1" applyFill="1" applyBorder="1" applyAlignment="1" applyProtection="1">
      <alignment horizontal="center" vertical="center" wrapText="1"/>
      <protection locked="0"/>
    </xf>
    <xf numFmtId="9" fontId="1" fillId="13" borderId="25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3A031DD1-9D7C-4A8D-8E85-39A3D1D3799E}"/>
  </cellStyles>
  <dxfs count="53"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2" tint="-4.9989318521683403E-2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2" tint="-4.9989318521683403E-2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27F931"/>
      <color rgb="FF00FF00"/>
      <color rgb="FF66FF66"/>
      <color rgb="FF00CC00"/>
      <color rgb="FFF2EC6E"/>
      <color rgb="FFE2E2E2"/>
      <color rgb="FF66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163DE1-585C-4535-8DA9-57C2F70436E7}" name="טבלת_ציונים13" displayName="טבלת_ציונים13" ref="B5:P65" totalsRowShown="0" headerRowDxfId="52" dataDxfId="50" headerRowBorderDxfId="51" tableBorderDxfId="49" totalsRowBorderDxfId="48">
  <autoFilter ref="B5:P65" xr:uid="{F7C65FC0-123F-42B9-8466-277249F9F886}"/>
  <tableColumns count="15">
    <tableColumn id="1" xr3:uid="{55CEB51B-9A65-4B4B-A192-D5737D8AE2A3}" name="שמות התלמידים " dataDxfId="47"/>
    <tableColumn id="13" xr3:uid="{49386D70-A373-41A2-AF85-DFB1B053597A}" name="סיכום פרק מורחב_x000a_1" dataDxfId="46"/>
    <tableColumn id="14" xr3:uid="{0647763E-D82E-4E37-A90C-164C08A647CF}" name="סיכום פרק מורחב_x000a_2" dataDxfId="45"/>
    <tableColumn id="2" xr3:uid="{5AC3E2B5-9534-4C62-A9E8-3B723C7F6347}" name="סיכום פרק מורחב_x000a_3" dataDxfId="44"/>
    <tableColumn id="15" xr3:uid="{F37C35A3-A1DA-49CA-AD06-DFE231335B35}" name="סיכום פרק מורחב_x000a_4" dataDxfId="43"/>
    <tableColumn id="3" xr3:uid="{500A6567-A1CD-49EB-AE7D-BBD7F35FEA85}" name="סיכום פרק מורחב_x000a_5" dataDxfId="42"/>
    <tableColumn id="4" xr3:uid="{0C2E8564-A63D-404A-B4EC-FD5C897001A7}" name="שיעור לתלמיד _x000a_עד נקודת הבקרה" dataDxfId="41"/>
    <tableColumn id="12" xr3:uid="{1D30FDD4-C54B-46EC-91F6-998A07C0EB73}" name="מס' שיעורים שנלמדו" dataDxfId="40"/>
    <tableColumn id="5" xr3:uid="{7024BB98-52C1-4415-A5B8-53DFEFA23906}" name="בקרה" dataDxfId="39">
      <calculatedColumnFormula>IFERROR(ROUND(
C6*W6/$J$4+
D6*W6/$J$4+
E6*W6/$J$4+
F6*W6/$J$4+
G6*W6/$J$4+
H6*$R$2/טבלת_ציונים13[[#This Row],[מס'' שיעורים שנלמדו]]*$H$4/$J$4,1),"")</calculatedColumnFormula>
    </tableColumn>
    <tableColumn id="6" xr3:uid="{34D2E812-B5E2-48E2-94E9-AE9CCBF8A78D}" name="מטלת סיכום קורס" dataDxfId="38"/>
    <tableColumn id="7" xr3:uid="{CD062E08-470D-4232-86F2-A71E124397BE}" name="תלמידאות" dataDxfId="37"/>
    <tableColumn id="8" xr3:uid="{2CB3279B-422F-4FB9-B1EE-53E988CF2E1E}" name="(שיעור לתלמיד)_x000a_ממולא בסוף הקורס מקמפוס" dataDxfId="36"/>
    <tableColumn id="9" xr3:uid="{2E69AB72-A4AA-49A8-8C2F-D5F6971A324D}" name="משימת העשרה" dataDxfId="35"/>
    <tableColumn id="10" xr3:uid="{E2E26704-2F42-4D99-A115-6CB5CB41D7EB}" name="ציון סופי" dataDxfId="34">
      <calculatedColumnFormula>IF(ROUND(($C$4*C6)+($D$4*D6)+($E$4*E6)+($F$4*F6)+($G$4*G6)+($K$4*K6)+($L$4*L6)+($M$4*'מדינת ישראל'!K6),1)=0, "",ROUND(($C$4*C6)+($D$4*D6)+($E$4*E6)+($F$4*F6)+($G$4*G6)+($K$4*K6)+($L$4*L6)+($M$4*'מדינת ישראל'!K6),1))</calculatedColumnFormula>
    </tableColumn>
    <tableColumn id="11" xr3:uid="{4AFCDF89-99CF-46DE-9510-1F2F69F10400}" name="ציון סופי + משימת העשרה" dataDxfId="33">
      <calculatedColumnFormula>IF(טבלת_ציונים13[[#This Row],[ציון סופי]]="","",ROUND(IF((O6+N6) &gt; 100,100,O6+N6),1))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6F904A-3497-43C7-85D8-5399FE7B39A5}" name="טבלת_ציונים132" displayName="טבלת_ציונים132" ref="A5:N65" totalsRowShown="0" headerRowDxfId="32" dataDxfId="30" headerRowBorderDxfId="31" tableBorderDxfId="29" totalsRowBorderDxfId="28">
  <autoFilter ref="A5:N65" xr:uid="{F7C65FC0-123F-42B9-8466-277249F9F886}"/>
  <tableColumns count="14">
    <tableColumn id="15" xr3:uid="{4EE45936-FCA4-4A46-99BE-3B0AD568AB91}" name="ת.ז" dataDxfId="27"/>
    <tableColumn id="1" xr3:uid="{409D4B98-4CCB-4952-BEF3-17B97E191A93}" name="שמות התלמידים " dataDxfId="26"/>
    <tableColumn id="13" xr3:uid="{4CADDDDF-3B1E-45B7-AA45-A98407A4114F}" name="סיכום פרק מורחב_x000a_1" dataDxfId="25"/>
    <tableColumn id="14" xr3:uid="{09933E0C-125F-48A5-8933-0C1BE417475A}" name="סיכום פרק מורחב_x000a_2" dataDxfId="24"/>
    <tableColumn id="2" xr3:uid="{5D5F3692-BFCF-4945-99CC-6D14FE6A5205}" name="סיכום פרק מורחב_x000a_3" dataDxfId="23"/>
    <tableColumn id="3" xr3:uid="{F8F897A9-02C2-49F8-BC93-400713ACCCBA}" name="סיכום פרק מורחב_x000a_4" dataDxfId="22"/>
    <tableColumn id="4" xr3:uid="{A3030208-100C-48F6-83F8-9BF33FAE1783}" name="שיעור לתלמיד _x000a_עד נקודת הבקרה" dataDxfId="21"/>
    <tableColumn id="12" xr3:uid="{AF194B3E-847F-43CB-8FD0-B123057740EC}" name="מס' שיעורים שנלמדו" dataDxfId="20"/>
    <tableColumn id="5" xr3:uid="{A3D96C25-8F2D-4A1B-9B36-D121D49ACE2F}" name="בקרה" dataDxfId="19">
      <calculatedColumnFormula>IFERROR(ROUND(
C6*U6/$I$4+
D6*U6/$I$4+
E6*U6/$I$4+
F6*U6/$I$4+
G6*$N$2/טבלת_ציונים132[[#This Row],[מס'' שיעורים שנלמדו]]*$G$4/$I$4,1),"")</calculatedColumnFormula>
    </tableColumn>
    <tableColumn id="7" xr3:uid="{28A0486C-D932-4E59-ACB2-B1F0B22FACD7}" name="תלמידאות" dataDxfId="18"/>
    <tableColumn id="8" xr3:uid="{95DFDFB2-8D5F-4803-8FBC-3B77826072FA}" name="(שיעור לתלמיד)_x000a_ממולא בסוף הקורס מקמפוס" dataDxfId="17"/>
    <tableColumn id="9" xr3:uid="{9693D658-8018-477D-B09E-54DDED09D759}" name="משימת העשרה" dataDxfId="16"/>
    <tableColumn id="10" xr3:uid="{38B718C7-F77D-48D9-966B-F317B5AD964F}" name="ציון סופי" dataDxfId="15">
      <calculatedColumnFormula>IF(ROUND(($C$4*C6)+($D$4*D6)+($E$4*E6)+($F$4*F6)+($J$4*J6)+($K$4*K6),1)=0, "",ROUND(($C$4*C6)+($D$4*D6)+($E$4*E6)+($F$4*F6)+($J$4*J6)+($K$4*K6),1))</calculatedColumnFormula>
    </tableColumn>
    <tableColumn id="11" xr3:uid="{D437D682-567F-43F8-A63A-32A442D99D29}" name="ציון סופי + משימת העשרה" dataDxfId="14">
      <calculatedColumnFormula>IF(טבלת_ציונים132[[#This Row],[ציון סופי]]="","",ROUND(IF((M6+L6) &gt; 100,100,M6+L6),1))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75C4-0482-4948-B5A8-0DA89926CA62}">
  <sheetPr>
    <outlinePr summaryBelow="0" summaryRight="0"/>
  </sheetPr>
  <dimension ref="A1:AO1042"/>
  <sheetViews>
    <sheetView rightToLeft="1" tabSelected="1" zoomScale="80" zoomScaleNormal="80" workbookViewId="0">
      <selection activeCell="M23" sqref="M23"/>
    </sheetView>
  </sheetViews>
  <sheetFormatPr defaultColWidth="12.5703125" defaultRowHeight="15.75" customHeight="1" x14ac:dyDescent="0.3"/>
  <cols>
    <col min="1" max="1" width="12.5703125" style="14"/>
    <col min="2" max="2" width="18.85546875" style="14" customWidth="1"/>
    <col min="3" max="7" width="13.42578125" style="14" customWidth="1"/>
    <col min="8" max="8" width="14.7109375" style="14" customWidth="1"/>
    <col min="9" max="9" width="12.28515625" style="14" customWidth="1"/>
    <col min="10" max="10" width="12.5703125" style="14" customWidth="1"/>
    <col min="11" max="11" width="10.5703125" style="14" customWidth="1"/>
    <col min="12" max="12" width="11.140625" style="14" customWidth="1"/>
    <col min="13" max="13" width="17.85546875" style="14" customWidth="1"/>
    <col min="14" max="14" width="8.5703125" style="14" customWidth="1"/>
    <col min="15" max="15" width="10.5703125" style="14" customWidth="1"/>
    <col min="16" max="16" width="17.85546875" style="23" customWidth="1"/>
    <col min="17" max="17" width="19.85546875" style="4" customWidth="1"/>
    <col min="18" max="18" width="7.28515625" style="4" customWidth="1"/>
    <col min="19" max="19" width="41.140625" style="4" customWidth="1"/>
    <col min="20" max="20" width="37" style="4" bestFit="1" customWidth="1"/>
    <col min="21" max="21" width="12.5703125" style="4"/>
    <col min="22" max="28" width="12.5703125" style="4" customWidth="1"/>
    <col min="29" max="41" width="12.5703125" style="4"/>
    <col min="42" max="16384" width="12.5703125" style="14"/>
  </cols>
  <sheetData>
    <row r="1" spans="1:41" s="5" customFormat="1" ht="49.5" customHeight="1" thickBot="1" x14ac:dyDescent="0.25">
      <c r="B1" s="30" t="s">
        <v>15</v>
      </c>
      <c r="C1" s="61">
        <v>80</v>
      </c>
      <c r="D1" s="31" t="s">
        <v>61</v>
      </c>
      <c r="E1" s="32">
        <v>50</v>
      </c>
      <c r="F1" s="36"/>
      <c r="G1" s="63"/>
      <c r="H1" s="3"/>
      <c r="M1" s="184" t="str">
        <f>IF(R1&gt;100%,T1,IF(R1&lt;100%,T1,""))</f>
        <v/>
      </c>
      <c r="N1" s="184"/>
      <c r="O1" s="184"/>
      <c r="P1" s="185"/>
      <c r="Q1" s="57" t="s">
        <v>14</v>
      </c>
      <c r="R1" s="58">
        <f>SUM(K4:M4,C4:G4)</f>
        <v>1.0000000000000002</v>
      </c>
      <c r="S1" s="4"/>
      <c r="T1" s="64" t="s">
        <v>76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41" s="5" customFormat="1" ht="16.5" customHeight="1" thickBot="1" x14ac:dyDescent="0.25">
      <c r="B2" s="34"/>
      <c r="C2" s="34"/>
      <c r="D2" s="34"/>
      <c r="E2" s="35"/>
      <c r="F2" s="36"/>
      <c r="G2" s="62"/>
      <c r="H2" s="36"/>
      <c r="I2" s="2"/>
      <c r="J2" s="3"/>
      <c r="K2" s="59"/>
      <c r="N2" s="3"/>
      <c r="O2" s="6"/>
      <c r="P2" s="4"/>
      <c r="Q2" s="7" t="s">
        <v>13</v>
      </c>
      <c r="R2" s="8">
        <v>5</v>
      </c>
      <c r="S2" s="24"/>
      <c r="T2" s="2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5" customFormat="1" ht="19.5" thickBot="1" x14ac:dyDescent="0.25">
      <c r="C3" s="181">
        <v>0.35</v>
      </c>
      <c r="D3" s="182"/>
      <c r="E3" s="182"/>
      <c r="F3" s="182"/>
      <c r="G3" s="183"/>
      <c r="H3" s="2"/>
      <c r="I3" s="2"/>
      <c r="J3" s="3"/>
      <c r="K3" s="3"/>
      <c r="L3" s="3"/>
      <c r="M3" s="3"/>
      <c r="N3" s="3"/>
      <c r="O3" s="6"/>
      <c r="P3" s="4"/>
      <c r="S3" s="24"/>
      <c r="T3" s="2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34.5" thickBot="1" x14ac:dyDescent="0.35">
      <c r="B4" s="9" t="s">
        <v>11</v>
      </c>
      <c r="C4" s="33">
        <v>7.0000000000000007E-2</v>
      </c>
      <c r="D4" s="33">
        <v>7.0000000000000007E-2</v>
      </c>
      <c r="E4" s="33">
        <v>7.0000000000000007E-2</v>
      </c>
      <c r="F4" s="33">
        <v>7.0000000000000007E-2</v>
      </c>
      <c r="G4" s="33">
        <v>7.0000000000000007E-2</v>
      </c>
      <c r="H4" s="27">
        <v>0.15</v>
      </c>
      <c r="I4" s="27"/>
      <c r="J4" s="28">
        <f>SUM(C4:H4)</f>
        <v>0.5</v>
      </c>
      <c r="K4" s="29">
        <v>0.4</v>
      </c>
      <c r="L4" s="29">
        <v>0.1</v>
      </c>
      <c r="M4" s="29">
        <v>0.15</v>
      </c>
      <c r="N4" s="10"/>
      <c r="O4" s="11"/>
      <c r="P4" s="12"/>
      <c r="Q4" s="13"/>
      <c r="R4" s="13"/>
      <c r="S4" s="177" t="s">
        <v>73</v>
      </c>
      <c r="T4" s="178"/>
      <c r="U4" s="13"/>
      <c r="V4" s="13"/>
      <c r="W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</row>
    <row r="5" spans="1:41" s="15" customFormat="1" ht="77.25" customHeight="1" x14ac:dyDescent="0.3">
      <c r="A5" s="172" t="s">
        <v>88</v>
      </c>
      <c r="B5" s="47" t="s">
        <v>8</v>
      </c>
      <c r="C5" s="48" t="s">
        <v>1</v>
      </c>
      <c r="D5" s="48" t="s">
        <v>2</v>
      </c>
      <c r="E5" s="48" t="s">
        <v>74</v>
      </c>
      <c r="F5" s="48" t="s">
        <v>75</v>
      </c>
      <c r="G5" s="48" t="s">
        <v>85</v>
      </c>
      <c r="H5" s="49" t="s">
        <v>5</v>
      </c>
      <c r="I5" s="49" t="s">
        <v>12</v>
      </c>
      <c r="J5" s="50" t="s">
        <v>4</v>
      </c>
      <c r="K5" s="51" t="s">
        <v>9</v>
      </c>
      <c r="L5" s="52" t="s">
        <v>3</v>
      </c>
      <c r="M5" s="53" t="s">
        <v>10</v>
      </c>
      <c r="N5" s="54" t="s">
        <v>7</v>
      </c>
      <c r="O5" s="55" t="s">
        <v>0</v>
      </c>
      <c r="P5" s="56" t="s">
        <v>6</v>
      </c>
      <c r="S5" s="43" t="s">
        <v>62</v>
      </c>
      <c r="T5" s="44" t="s">
        <v>63</v>
      </c>
      <c r="U5" s="4"/>
      <c r="V5" s="4" t="s">
        <v>84</v>
      </c>
      <c r="W5" s="4" t="s">
        <v>77</v>
      </c>
      <c r="X5" s="4"/>
      <c r="Y5" s="186">
        <v>0.3</v>
      </c>
      <c r="Z5" s="187"/>
      <c r="AA5" s="187"/>
      <c r="AB5" s="188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41" s="19" customFormat="1" ht="37.5" x14ac:dyDescent="0.3">
      <c r="A6" s="173"/>
      <c r="B6" s="16" t="s">
        <v>89</v>
      </c>
      <c r="C6" s="16">
        <v>90</v>
      </c>
      <c r="D6" s="16">
        <v>100</v>
      </c>
      <c r="E6" s="17">
        <v>70</v>
      </c>
      <c r="F6" s="17">
        <v>96</v>
      </c>
      <c r="G6" s="17">
        <v>73</v>
      </c>
      <c r="H6" s="18">
        <v>81</v>
      </c>
      <c r="I6" s="18">
        <v>5</v>
      </c>
      <c r="J6" s="1">
        <f>IFERROR(ROUND(
C6*W6/$J$4+
D6*W6/$J$4+
E6*W6/$J$4+
F6*W6/$J$4+
G6*W6/$J$4+
H6*$R$2/טבלת_ציונים13[[#This Row],[מס'' שיעורים שנלמדו]]*$H$4/$J$4,1),"")</f>
        <v>84.4</v>
      </c>
      <c r="K6" s="17">
        <v>88</v>
      </c>
      <c r="L6" s="17">
        <v>80</v>
      </c>
      <c r="M6" s="18">
        <v>81</v>
      </c>
      <c r="N6" s="17">
        <v>5</v>
      </c>
      <c r="O6" s="25">
        <f>IF(ROUND(($C$4*C6)+($D$4*D6)+($E$4*E6)+($F$4*F6)+($G$4*G6)+($K$4*K6)+($L$4*L6)+($M$4*'מדינת ישראל'!K6),1)=0, "",ROUND(($C$4*C6)+($D$4*D6)+($E$4*E6)+($F$4*F6)+($G$4*G6)+($K$4*K6)+($L$4*L6)+($M$4*'מדינת ישראל'!K6),1))</f>
        <v>86.1</v>
      </c>
      <c r="P6" s="1">
        <f>IF(טבלת_ציונים13[[#This Row],[ציון סופי]]="","",ROUND(IF((O6+N6) &gt; 100,100,O6+N6),1))</f>
        <v>91.1</v>
      </c>
      <c r="S6" s="40" t="s">
        <v>64</v>
      </c>
      <c r="T6" s="41" t="s">
        <v>66</v>
      </c>
      <c r="U6" s="4"/>
      <c r="V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6" s="65">
        <f>$C$3/V6</f>
        <v>6.9999999999999993E-2</v>
      </c>
      <c r="X6" s="4"/>
      <c r="Y6" s="69">
        <v>7.4999999999999997E-2</v>
      </c>
      <c r="Z6" s="70">
        <v>7.4999999999999997E-2</v>
      </c>
      <c r="AA6" s="70">
        <v>7.4999999999999997E-2</v>
      </c>
      <c r="AB6" s="71">
        <v>7.4999999999999997E-2</v>
      </c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41" s="19" customFormat="1" ht="38.25" thickBot="1" x14ac:dyDescent="0.35">
      <c r="A7" s="173"/>
      <c r="B7" s="16" t="s">
        <v>90</v>
      </c>
      <c r="C7" s="16">
        <v>80</v>
      </c>
      <c r="D7" s="16">
        <v>69</v>
      </c>
      <c r="E7" s="17">
        <v>100</v>
      </c>
      <c r="F7" s="17">
        <v>82</v>
      </c>
      <c r="G7" s="17">
        <v>87</v>
      </c>
      <c r="H7" s="18">
        <v>96</v>
      </c>
      <c r="I7" s="18">
        <v>5</v>
      </c>
      <c r="J7" s="1">
        <f>IFERROR(ROUND(
C7*W7/$J$4+
D7*W7/$J$4+
E7*W7/$J$4+
F7*W7/$J$4+
G7*W7/$J$4+
H7*$R$2/טבלת_ציונים13[[#This Row],[מס'' שיעורים שנלמדו]]*$H$4/$J$4,1),"")</f>
        <v>87.3</v>
      </c>
      <c r="K7" s="17">
        <v>80</v>
      </c>
      <c r="L7" s="17">
        <v>100</v>
      </c>
      <c r="M7" s="18">
        <v>96</v>
      </c>
      <c r="N7" s="17">
        <v>2</v>
      </c>
      <c r="O7" s="25">
        <f>IF(ROUND(($C$4*C7)+($D$4*D7)+($E$4*E7)+($F$4*F7)+($G$4*G7)+($K$4*K7)+($L$4*L7)+($M$4*'מדינת ישראל'!K7),1)=0, "",ROUND(($C$4*C7)+($D$4*D7)+($E$4*E7)+($F$4*F7)+($G$4*G7)+($K$4*K7)+($L$4*L7)+($M$4*'מדינת ישראל'!K7),1))</f>
        <v>86</v>
      </c>
      <c r="P7" s="1">
        <f>IF(טבלת_ציונים13[[#This Row],[ציון סופי]]="","",ROUND(IF((O7+N7) &gt; 100,100,O7+N7),1))</f>
        <v>88</v>
      </c>
      <c r="S7" s="40" t="s">
        <v>86</v>
      </c>
      <c r="T7" s="41" t="s">
        <v>67</v>
      </c>
      <c r="U7" s="4"/>
      <c r="V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7" s="65">
        <f t="shared" ref="W7:W65" si="0">$C$3/V7</f>
        <v>6.9999999999999993E-2</v>
      </c>
      <c r="X7" s="4"/>
      <c r="Y7" s="66" t="s">
        <v>78</v>
      </c>
      <c r="Z7" s="67" t="s">
        <v>79</v>
      </c>
      <c r="AA7" s="67" t="s">
        <v>80</v>
      </c>
      <c r="AB7" s="68" t="s">
        <v>81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41" s="19" customFormat="1" ht="37.5" x14ac:dyDescent="0.3">
      <c r="A8" s="173"/>
      <c r="B8" s="16" t="s">
        <v>91</v>
      </c>
      <c r="C8" s="16">
        <v>80</v>
      </c>
      <c r="D8" s="16">
        <v>77</v>
      </c>
      <c r="E8" s="17">
        <v>85</v>
      </c>
      <c r="F8" s="17">
        <v>64</v>
      </c>
      <c r="G8" s="17">
        <v>93</v>
      </c>
      <c r="H8" s="18">
        <v>96</v>
      </c>
      <c r="I8" s="18">
        <v>5</v>
      </c>
      <c r="J8" s="1">
        <f>IFERROR(ROUND(
C8*W8/$J$4+
D8*W8/$J$4+
E8*W8/$J$4+
F8*W8/$J$4+
G8*W8/$J$4+
H8*$R$2/טבלת_ציונים13[[#This Row],[מס'' שיעורים שנלמדו]]*$H$4/$J$4,1),"")</f>
        <v>84.7</v>
      </c>
      <c r="K8" s="17">
        <v>78</v>
      </c>
      <c r="L8" s="17">
        <v>100</v>
      </c>
      <c r="M8" s="18">
        <v>96</v>
      </c>
      <c r="N8" s="17"/>
      <c r="O8" s="25">
        <f>IF(ROUND(($C$4*C8)+($D$4*D8)+($E$4*E8)+($F$4*F8)+($G$4*G8)+($K$4*K8)+($L$4*L8)+($M$4*'מדינת ישראל'!K8),1)=0, "",ROUND(($C$4*C8)+($D$4*D8)+($E$4*E8)+($F$4*F8)+($G$4*G8)+($K$4*K8)+($L$4*L8)+($M$4*'מדינת ישראל'!K8),1))</f>
        <v>80.8</v>
      </c>
      <c r="P8" s="1">
        <f>IF(טבלת_ציונים13[[#This Row],[ציון סופי]]="","",ROUND(IF((O8+N8) &gt; 100,100,O8+N8),1))</f>
        <v>80.8</v>
      </c>
      <c r="S8" s="42" t="s">
        <v>65</v>
      </c>
      <c r="T8" s="41" t="s">
        <v>68</v>
      </c>
      <c r="U8" s="4"/>
      <c r="V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8" s="65">
        <f t="shared" si="0"/>
        <v>6.9999999999999993E-2</v>
      </c>
      <c r="X8" s="4"/>
      <c r="Y8" s="72" t="s">
        <v>82</v>
      </c>
      <c r="Z8" s="73" t="s">
        <v>83</v>
      </c>
      <c r="AA8" s="73" t="s">
        <v>83</v>
      </c>
      <c r="AB8" s="74" t="s">
        <v>83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41" ht="19.5" thickBot="1" x14ac:dyDescent="0.35">
      <c r="A9" s="174"/>
      <c r="B9" s="16" t="s">
        <v>92</v>
      </c>
      <c r="C9" s="16">
        <v>90</v>
      </c>
      <c r="D9" s="16">
        <v>77</v>
      </c>
      <c r="E9" s="17">
        <v>98</v>
      </c>
      <c r="F9" s="17">
        <v>82</v>
      </c>
      <c r="G9" s="17">
        <v>73</v>
      </c>
      <c r="H9" s="18">
        <v>95</v>
      </c>
      <c r="I9" s="18">
        <v>5</v>
      </c>
      <c r="J9" s="1">
        <f>IFERROR(ROUND(
C9*W9/$J$4+
D9*W9/$J$4+
E9*W9/$J$4+
F9*W9/$J$4+
G9*W9/$J$4+
H9*$R$2/טבלת_ציונים13[[#This Row],[מס'' שיעורים שנלמדו]]*$H$4/$J$4,1),"")</f>
        <v>87.3</v>
      </c>
      <c r="K9" s="175">
        <v>98</v>
      </c>
      <c r="L9" s="17">
        <v>80</v>
      </c>
      <c r="M9" s="18">
        <v>95</v>
      </c>
      <c r="N9" s="17">
        <v>5</v>
      </c>
      <c r="O9" s="25">
        <f>IF(ROUND(($C$4*C9)+($D$4*D9)+($E$4*E9)+($F$4*F9)+($G$4*G9)+($K$4*K9)+($L$4*L9)+($M$4*'מדינת ישראל'!K9),1)=0, "",ROUND(($C$4*C9)+($D$4*D9)+($E$4*E9)+($F$4*F9)+($G$4*G9)+($K$4*K9)+($L$4*L9)+($M$4*'מדינת ישראל'!K9),1))</f>
        <v>91</v>
      </c>
      <c r="P9" s="1">
        <f>IF(טבלת_ציונים13[[#This Row],[ציון סופי]]="","",ROUND(IF((O9+N9) &gt; 100,100,O9+N9),1))</f>
        <v>96</v>
      </c>
      <c r="S9" s="42"/>
      <c r="T9" s="41"/>
      <c r="V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9" s="65">
        <f t="shared" si="0"/>
        <v>6.9999999999999993E-2</v>
      </c>
      <c r="Y9" s="75">
        <v>0.3</v>
      </c>
      <c r="Z9" s="76"/>
      <c r="AA9" s="76"/>
      <c r="AB9" s="77"/>
      <c r="AN9" s="14"/>
      <c r="AO9" s="14"/>
    </row>
    <row r="10" spans="1:41" ht="34.5" thickBot="1" x14ac:dyDescent="0.35">
      <c r="A10" s="174"/>
      <c r="B10" s="16" t="s">
        <v>93</v>
      </c>
      <c r="C10" s="16">
        <v>100</v>
      </c>
      <c r="D10" s="16">
        <v>69</v>
      </c>
      <c r="E10" s="17">
        <v>92</v>
      </c>
      <c r="F10" s="17">
        <v>64</v>
      </c>
      <c r="G10" s="17">
        <v>100</v>
      </c>
      <c r="H10" s="18">
        <v>98</v>
      </c>
      <c r="I10" s="18">
        <v>5</v>
      </c>
      <c r="J10" s="1">
        <f>IFERROR(ROUND(
C10*W10/$J$4+
D10*W10/$J$4+
E10*W10/$J$4+
F10*W10/$J$4+
G10*W10/$J$4+
H10*$R$2/טבלת_ציונים13[[#This Row],[מס'' שיעורים שנלמדו]]*$H$4/$J$4,1),"")</f>
        <v>88.9</v>
      </c>
      <c r="K10" s="175">
        <v>79</v>
      </c>
      <c r="L10" s="17">
        <v>80</v>
      </c>
      <c r="M10" s="18">
        <v>98</v>
      </c>
      <c r="N10" s="17"/>
      <c r="O10" s="25">
        <f>IF(ROUND(($C$4*C10)+($D$4*D10)+($E$4*E10)+($F$4*F10)+($G$4*G10)+($K$4*K10)+($L$4*L10)+($M$4*'מדינת ישראל'!K10),1)=0, "",ROUND(($C$4*C10)+($D$4*D10)+($E$4*E10)+($F$4*F10)+($G$4*G10)+($K$4*K10)+($L$4*L10)+($M$4*'מדינת ישראל'!K10),1))</f>
        <v>82.9</v>
      </c>
      <c r="P10" s="1">
        <f>IF(טבלת_ציונים13[[#This Row],[ציון סופי]]="","",ROUND(IF((O10+N10) &gt; 100,100,O10+N10),1))</f>
        <v>82.9</v>
      </c>
      <c r="S10" s="179" t="s">
        <v>69</v>
      </c>
      <c r="T10" s="180"/>
      <c r="V1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10" s="65">
        <f t="shared" si="0"/>
        <v>6.9999999999999993E-2</v>
      </c>
      <c r="Y10" s="78"/>
      <c r="Z10" s="79"/>
      <c r="AA10" s="79"/>
      <c r="AB10" s="80"/>
      <c r="AN10" s="14"/>
      <c r="AO10" s="14"/>
    </row>
    <row r="11" spans="1:41" ht="18.75" x14ac:dyDescent="0.3">
      <c r="A11" s="174"/>
      <c r="B11" s="16" t="s">
        <v>94</v>
      </c>
      <c r="C11" s="16">
        <v>90</v>
      </c>
      <c r="D11" s="16">
        <v>100</v>
      </c>
      <c r="E11" s="17">
        <v>85</v>
      </c>
      <c r="F11" s="17">
        <v>100</v>
      </c>
      <c r="G11" s="17">
        <v>100</v>
      </c>
      <c r="H11" s="18">
        <v>99</v>
      </c>
      <c r="I11" s="18">
        <v>5</v>
      </c>
      <c r="J11" s="1">
        <f>IFERROR(ROUND(
C11*W11/$J$4+
D11*W11/$J$4+
E11*W11/$J$4+
F11*W11/$J$4+
G11*W11/$J$4+
H11*$R$2/טבלת_ציונים13[[#This Row],[מס'' שיעורים שנלמדו]]*$H$4/$J$4,1),"")</f>
        <v>96.2</v>
      </c>
      <c r="K11" s="175">
        <v>80</v>
      </c>
      <c r="L11" s="17">
        <v>100</v>
      </c>
      <c r="M11" s="18">
        <v>99</v>
      </c>
      <c r="N11" s="17">
        <v>3</v>
      </c>
      <c r="O11" s="25">
        <f>IF(ROUND(($C$4*C11)+($D$4*D11)+($E$4*E11)+($F$4*F11)+($G$4*G11)+($K$4*K11)+($L$4*L11)+($M$4*'מדינת ישראל'!K11),1)=0, "",ROUND(($C$4*C11)+($D$4*D11)+($E$4*E11)+($F$4*F11)+($G$4*G11)+($K$4*K11)+($L$4*L11)+($M$4*'מדינת ישראל'!K11),1))</f>
        <v>89.8</v>
      </c>
      <c r="P11" s="1">
        <f>IF(טבלת_ציונים13[[#This Row],[ציון סופי]]="","",ROUND(IF((O11+N11) &gt; 100,100,O11+N11),1))</f>
        <v>92.8</v>
      </c>
      <c r="S11" s="42" t="s">
        <v>70</v>
      </c>
      <c r="T11" s="41"/>
      <c r="V1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11" s="65">
        <f t="shared" si="0"/>
        <v>6.9999999999999993E-2</v>
      </c>
      <c r="Y11" s="72" t="s">
        <v>82</v>
      </c>
      <c r="Z11" s="73" t="s">
        <v>82</v>
      </c>
      <c r="AA11" s="73" t="s">
        <v>83</v>
      </c>
      <c r="AB11" s="74" t="s">
        <v>83</v>
      </c>
      <c r="AN11" s="14"/>
      <c r="AO11" s="14"/>
    </row>
    <row r="12" spans="1:41" ht="38.25" thickBot="1" x14ac:dyDescent="0.35">
      <c r="A12" s="174"/>
      <c r="B12" s="16" t="s">
        <v>95</v>
      </c>
      <c r="C12" s="16">
        <v>90</v>
      </c>
      <c r="D12" s="16">
        <v>62</v>
      </c>
      <c r="E12" s="17">
        <v>73</v>
      </c>
      <c r="F12" s="17">
        <v>62</v>
      </c>
      <c r="G12" s="17">
        <v>0</v>
      </c>
      <c r="H12" s="18">
        <v>78</v>
      </c>
      <c r="I12" s="18">
        <v>5</v>
      </c>
      <c r="J12" s="1">
        <f>IFERROR(ROUND(
C12*W12/$J$4+
D12*W12/$J$4+
E12*W12/$J$4+
F12*W12/$J$4+
G12*W12/$J$4+
H12*$R$2/טבלת_ציונים13[[#This Row],[מס'' שיעורים שנלמדו]]*$H$4/$J$4,1),"")</f>
        <v>63.6</v>
      </c>
      <c r="K12" s="175">
        <v>77</v>
      </c>
      <c r="L12" s="17">
        <v>60</v>
      </c>
      <c r="M12" s="18">
        <v>78</v>
      </c>
      <c r="N12" s="17"/>
      <c r="O12" s="25">
        <f>IF(ROUND(($C$4*C12)+($D$4*D12)+($E$4*E12)+($F$4*F12)+($G$4*G12)+($K$4*K12)+($L$4*L12)+($M$4*'מדינת ישראל'!K12),1)=0, "",ROUND(($C$4*C12)+($D$4*D12)+($E$4*E12)+($F$4*F12)+($G$4*G12)+($K$4*K12)+($L$4*L12)+($M$4*'מדינת ישראל'!K12),1))</f>
        <v>68.900000000000006</v>
      </c>
      <c r="P12" s="1">
        <f>IF(טבלת_ציונים13[[#This Row],[ציון סופי]]="","",ROUND(IF((O12+N12) &gt; 100,100,O12+N12),1))</f>
        <v>68.900000000000006</v>
      </c>
      <c r="S12" s="42" t="s">
        <v>71</v>
      </c>
      <c r="T12" s="41"/>
      <c r="V1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12" s="65">
        <f t="shared" si="0"/>
        <v>6.9999999999999993E-2</v>
      </c>
      <c r="Y12" s="75">
        <v>0.15</v>
      </c>
      <c r="Z12" s="81">
        <v>0.15</v>
      </c>
      <c r="AA12" s="76"/>
      <c r="AB12" s="77"/>
      <c r="AN12" s="14"/>
      <c r="AO12" s="14"/>
    </row>
    <row r="13" spans="1:41" ht="19.5" thickBot="1" x14ac:dyDescent="0.35">
      <c r="A13" s="174"/>
      <c r="B13" s="16" t="s">
        <v>96</v>
      </c>
      <c r="C13" s="16">
        <v>100</v>
      </c>
      <c r="D13" s="16">
        <v>85</v>
      </c>
      <c r="E13" s="17">
        <v>85</v>
      </c>
      <c r="F13" s="17">
        <v>64</v>
      </c>
      <c r="G13" s="17">
        <v>73</v>
      </c>
      <c r="H13" s="18">
        <v>96</v>
      </c>
      <c r="I13" s="18">
        <v>5</v>
      </c>
      <c r="J13" s="1">
        <f>IFERROR(ROUND(
C13*W13/$J$4+
D13*W13/$J$4+
E13*W13/$J$4+
F13*W13/$J$4+
G13*W13/$J$4+
H13*$R$2/טבלת_ציונים13[[#This Row],[מס'' שיעורים שנלמדו]]*$H$4/$J$4,1),"")</f>
        <v>85.8</v>
      </c>
      <c r="K13" s="175">
        <v>98</v>
      </c>
      <c r="L13" s="17">
        <v>80</v>
      </c>
      <c r="M13" s="18">
        <v>96</v>
      </c>
      <c r="N13" s="17">
        <v>3</v>
      </c>
      <c r="O13" s="25">
        <f t="shared" ref="O13:O37" si="1">IF(ROUND(($C$4*C13)+($D$4*D13)+($E$4*E13)+($F$4*F13)+($G$4*G13)+($K$4*K13)+($L$4*L13)+($M$4*M13),1)=0, "",ROUND(($C$4*C13)+($D$4*D13)+($E$4*E13)+($F$4*F13)+($G$4*G13)+($K$4*K13)+($L$4*L13)+($M$4*M13),1))</f>
        <v>90.1</v>
      </c>
      <c r="P13" s="1">
        <f>IF(טבלת_ציונים13[[#This Row],[ציון סופי]]="","",ROUND(IF((O13+N13) &gt; 100,100,O13+N13),1))</f>
        <v>93.1</v>
      </c>
      <c r="S13" s="42"/>
      <c r="T13" s="41"/>
      <c r="V1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13" s="65">
        <f t="shared" si="0"/>
        <v>6.9999999999999993E-2</v>
      </c>
      <c r="Y13" s="78"/>
      <c r="Z13" s="79"/>
      <c r="AA13" s="79"/>
      <c r="AB13" s="80"/>
      <c r="AN13" s="14"/>
      <c r="AO13" s="14"/>
    </row>
    <row r="14" spans="1:41" ht="38.25" thickBot="1" x14ac:dyDescent="0.35">
      <c r="A14" s="174"/>
      <c r="B14" s="16" t="s">
        <v>97</v>
      </c>
      <c r="C14" s="16">
        <v>90</v>
      </c>
      <c r="D14" s="16">
        <v>100</v>
      </c>
      <c r="E14" s="17">
        <v>100</v>
      </c>
      <c r="F14" s="17">
        <v>100</v>
      </c>
      <c r="G14" s="17">
        <v>100</v>
      </c>
      <c r="H14" s="18">
        <v>99</v>
      </c>
      <c r="I14" s="18">
        <v>5</v>
      </c>
      <c r="J14" s="1">
        <f>IFERROR(ROUND(
C14*W14/$J$4+
D14*W14/$J$4+
E14*W14/$J$4+
F14*W14/$J$4+
G14*W14/$J$4+
H14*$R$2/טבלת_ציונים13[[#This Row],[מס'' שיעורים שנלמדו]]*$H$4/$J$4,1),"")</f>
        <v>98.3</v>
      </c>
      <c r="K14" s="175">
        <v>98</v>
      </c>
      <c r="L14" s="17">
        <v>100</v>
      </c>
      <c r="M14" s="18">
        <v>99</v>
      </c>
      <c r="N14" s="17">
        <v>3</v>
      </c>
      <c r="O14" s="25">
        <f t="shared" si="1"/>
        <v>98.4</v>
      </c>
      <c r="P14" s="1">
        <f>IF(טבלת_ציונים13[[#This Row],[ציון סופי]]="","",ROUND(IF((O14+N14) &gt; 100,100,O14+N14),1))</f>
        <v>100</v>
      </c>
      <c r="S14" s="45" t="s">
        <v>72</v>
      </c>
      <c r="T14" s="46"/>
      <c r="V1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14" s="65">
        <f t="shared" si="0"/>
        <v>6.9999999999999993E-2</v>
      </c>
      <c r="Y14" s="72" t="s">
        <v>82</v>
      </c>
      <c r="Z14" s="73" t="s">
        <v>82</v>
      </c>
      <c r="AA14" s="73" t="s">
        <v>82</v>
      </c>
      <c r="AB14" s="74"/>
      <c r="AN14" s="14"/>
      <c r="AO14" s="14"/>
    </row>
    <row r="15" spans="1:41" ht="19.5" thickBot="1" x14ac:dyDescent="0.35">
      <c r="A15" s="174"/>
      <c r="B15" s="16" t="s">
        <v>98</v>
      </c>
      <c r="C15" s="16">
        <v>0</v>
      </c>
      <c r="D15" s="16">
        <v>85</v>
      </c>
      <c r="E15" s="17">
        <v>69</v>
      </c>
      <c r="F15" s="17">
        <v>35</v>
      </c>
      <c r="G15" s="17">
        <v>73</v>
      </c>
      <c r="H15" s="18">
        <v>72</v>
      </c>
      <c r="I15" s="18">
        <v>5</v>
      </c>
      <c r="J15" s="1">
        <f>IFERROR(ROUND(
C15*W15/$J$4+
D15*W15/$J$4+
E15*W15/$J$4+
F15*W15/$J$4+
G15*W15/$J$4+
H15*$R$2/טבלת_ציונים13[[#This Row],[מס'' שיעורים שנלמדו]]*$H$4/$J$4,1),"")</f>
        <v>58.3</v>
      </c>
      <c r="K15" s="175">
        <v>76</v>
      </c>
      <c r="L15" s="17">
        <v>100</v>
      </c>
      <c r="M15" s="18">
        <v>72</v>
      </c>
      <c r="N15" s="17"/>
      <c r="O15" s="25">
        <f t="shared" si="1"/>
        <v>69.5</v>
      </c>
      <c r="P15" s="1">
        <f>IF(טבלת_ציונים13[[#This Row],[ציון סופי]]="","",ROUND(IF((O15+N15) &gt; 100,100,O15+N15),1))</f>
        <v>69.5</v>
      </c>
      <c r="V1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15" s="65">
        <f t="shared" si="0"/>
        <v>6.9999999999999993E-2</v>
      </c>
      <c r="Y15" s="75">
        <v>0.1</v>
      </c>
      <c r="Z15" s="81">
        <v>0.1</v>
      </c>
      <c r="AA15" s="81">
        <v>0.1</v>
      </c>
      <c r="AB15" s="77"/>
      <c r="AN15" s="14"/>
      <c r="AO15" s="14"/>
    </row>
    <row r="16" spans="1:41" ht="19.5" thickBot="1" x14ac:dyDescent="0.35">
      <c r="A16" s="174"/>
      <c r="B16" s="16" t="s">
        <v>99</v>
      </c>
      <c r="C16" s="16">
        <v>100</v>
      </c>
      <c r="D16" s="16">
        <v>85</v>
      </c>
      <c r="E16" s="17">
        <v>92</v>
      </c>
      <c r="F16" s="17">
        <v>64</v>
      </c>
      <c r="G16" s="17">
        <v>87</v>
      </c>
      <c r="H16" s="18">
        <v>89</v>
      </c>
      <c r="I16" s="18">
        <v>5</v>
      </c>
      <c r="J16" s="1">
        <f>IFERROR(ROUND(
C16*W16/$J$4+
D16*W16/$J$4+
E16*W16/$J$4+
F16*W16/$J$4+
G16*W16/$J$4+
H16*$R$2/טבלת_ציונים13[[#This Row],[מס'' שיעורים שנלמדו]]*$H$4/$J$4,1),"")</f>
        <v>86.6</v>
      </c>
      <c r="K16" s="175">
        <v>87</v>
      </c>
      <c r="L16" s="17">
        <v>100</v>
      </c>
      <c r="M16" s="18">
        <v>89</v>
      </c>
      <c r="N16" s="17"/>
      <c r="O16" s="25">
        <f t="shared" si="1"/>
        <v>88.1</v>
      </c>
      <c r="P16" s="1">
        <f>IF(טבלת_ציונים13[[#This Row],[ציון סופי]]="","",ROUND(IF((O16+N16) &gt; 100,100,O16+N16),1))</f>
        <v>88.1</v>
      </c>
      <c r="V1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16" s="65">
        <f t="shared" si="0"/>
        <v>6.9999999999999993E-2</v>
      </c>
      <c r="Y16" s="82"/>
      <c r="Z16" s="83"/>
      <c r="AA16" s="83"/>
      <c r="AB16" s="84"/>
      <c r="AN16" s="14"/>
      <c r="AO16" s="14"/>
    </row>
    <row r="17" spans="1:41" ht="18.75" x14ac:dyDescent="0.3">
      <c r="A17" s="174"/>
      <c r="B17" s="16" t="s">
        <v>100</v>
      </c>
      <c r="C17" s="16">
        <v>90</v>
      </c>
      <c r="D17" s="16">
        <v>85</v>
      </c>
      <c r="E17" s="17">
        <v>81</v>
      </c>
      <c r="F17" s="17">
        <v>99</v>
      </c>
      <c r="G17" s="17">
        <v>100</v>
      </c>
      <c r="H17" s="18">
        <v>97</v>
      </c>
      <c r="I17" s="18">
        <v>5</v>
      </c>
      <c r="J17" s="1">
        <f>IFERROR(ROUND(
C17*W17/$J$4+
D17*W17/$J$4+
E17*W17/$J$4+
F17*W17/$J$4+
G17*W17/$J$4+
H17*$R$2/טבלת_ציונים13[[#This Row],[מס'' שיעורים שנלמדו]]*$H$4/$J$4,1),"")</f>
        <v>92.8</v>
      </c>
      <c r="K17" s="175">
        <v>75</v>
      </c>
      <c r="L17" s="17">
        <v>100</v>
      </c>
      <c r="M17" s="18">
        <v>97</v>
      </c>
      <c r="N17" s="17">
        <v>5</v>
      </c>
      <c r="O17" s="25">
        <f t="shared" si="1"/>
        <v>86.4</v>
      </c>
      <c r="P17" s="1">
        <f>IF(טבלת_ציונים13[[#This Row],[ציון סופי]]="","",ROUND(IF((O17+N17) &gt; 100,100,O17+N17),1))</f>
        <v>91.4</v>
      </c>
      <c r="V1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17" s="65">
        <f t="shared" si="0"/>
        <v>6.9999999999999993E-2</v>
      </c>
      <c r="Y17" s="72" t="s">
        <v>82</v>
      </c>
      <c r="Z17" s="73" t="s">
        <v>82</v>
      </c>
      <c r="AA17" s="73" t="s">
        <v>82</v>
      </c>
      <c r="AB17" s="74" t="s">
        <v>82</v>
      </c>
      <c r="AN17" s="14"/>
      <c r="AO17" s="14"/>
    </row>
    <row r="18" spans="1:41" ht="19.5" thickBot="1" x14ac:dyDescent="0.35">
      <c r="A18" s="174"/>
      <c r="B18" s="16" t="s">
        <v>101</v>
      </c>
      <c r="C18" s="16">
        <v>90</v>
      </c>
      <c r="D18" s="16">
        <v>69</v>
      </c>
      <c r="E18" s="17">
        <v>92</v>
      </c>
      <c r="F18" s="17">
        <v>64</v>
      </c>
      <c r="G18" s="17">
        <v>100</v>
      </c>
      <c r="H18" s="18">
        <v>90</v>
      </c>
      <c r="I18" s="18">
        <v>5</v>
      </c>
      <c r="J18" s="1">
        <f>IFERROR(ROUND(
C18*W18/$J$4+
D18*W18/$J$4+
E18*W18/$J$4+
F18*W18/$J$4+
G18*W18/$J$4+
H18*$R$2/טבלת_ציונים13[[#This Row],[מס'' שיעורים שנלמדו]]*$H$4/$J$4,1),"")</f>
        <v>85.1</v>
      </c>
      <c r="K18" s="17">
        <v>85</v>
      </c>
      <c r="L18" s="17">
        <v>100</v>
      </c>
      <c r="M18" s="18">
        <v>90</v>
      </c>
      <c r="N18" s="17">
        <v>5</v>
      </c>
      <c r="O18" s="25">
        <f t="shared" si="1"/>
        <v>86.6</v>
      </c>
      <c r="P18" s="1">
        <f>IF(טבלת_ציונים13[[#This Row],[ציון סופי]]="","",ROUND(IF((O18+N18) &gt; 100,100,O18+N18),1))</f>
        <v>91.6</v>
      </c>
      <c r="V1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18" s="65">
        <f t="shared" si="0"/>
        <v>6.9999999999999993E-2</v>
      </c>
      <c r="Y18" s="85">
        <v>7.4999999999999997E-2</v>
      </c>
      <c r="Z18" s="86">
        <v>7.4999999999999997E-2</v>
      </c>
      <c r="AA18" s="86">
        <v>7.4999999999999997E-2</v>
      </c>
      <c r="AB18" s="87">
        <v>7.4999999999999997E-2</v>
      </c>
      <c r="AN18" s="14"/>
      <c r="AO18" s="14"/>
    </row>
    <row r="19" spans="1:41" ht="18.75" x14ac:dyDescent="0.3">
      <c r="A19" s="174"/>
      <c r="B19" s="16" t="s">
        <v>102</v>
      </c>
      <c r="C19" s="16">
        <v>90</v>
      </c>
      <c r="D19" s="16">
        <v>77</v>
      </c>
      <c r="E19" s="17">
        <v>85</v>
      </c>
      <c r="F19" s="17">
        <v>82</v>
      </c>
      <c r="G19" s="17">
        <v>100</v>
      </c>
      <c r="H19" s="18">
        <v>90</v>
      </c>
      <c r="I19" s="18">
        <v>5</v>
      </c>
      <c r="J19" s="1">
        <f>IFERROR(ROUND(
C19*W19/$J$4+
D19*W19/$J$4+
E19*W19/$J$4+
F19*W19/$J$4+
G19*W19/$J$4+
H19*$R$2/טבלת_ציונים13[[#This Row],[מס'' שיעורים שנלמדו]]*$H$4/$J$4,1),"")</f>
        <v>87.8</v>
      </c>
      <c r="K19" s="17">
        <v>88</v>
      </c>
      <c r="L19" s="17">
        <v>100</v>
      </c>
      <c r="M19" s="18">
        <v>90</v>
      </c>
      <c r="N19" s="17">
        <v>5</v>
      </c>
      <c r="O19" s="25">
        <f t="shared" si="1"/>
        <v>89.1</v>
      </c>
      <c r="P19" s="1">
        <f>IF(טבלת_ציונים13[[#This Row],[ציון סופי]]="","",ROUND(IF((O19+N19) &gt; 100,100,O19+N19),1))</f>
        <v>94.1</v>
      </c>
      <c r="V1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19" s="65">
        <f t="shared" si="0"/>
        <v>6.9999999999999993E-2</v>
      </c>
      <c r="AN19" s="14"/>
      <c r="AO19" s="14"/>
    </row>
    <row r="20" spans="1:41" ht="18.75" x14ac:dyDescent="0.3">
      <c r="A20" s="174"/>
      <c r="B20" s="16" t="s">
        <v>103</v>
      </c>
      <c r="C20" s="16">
        <v>90</v>
      </c>
      <c r="D20" s="16">
        <v>85</v>
      </c>
      <c r="E20" s="17">
        <v>92</v>
      </c>
      <c r="F20" s="17">
        <v>64</v>
      </c>
      <c r="G20" s="17">
        <v>73</v>
      </c>
      <c r="H20" s="18">
        <v>99</v>
      </c>
      <c r="I20" s="18">
        <v>5</v>
      </c>
      <c r="J20" s="1">
        <f>IFERROR(ROUND(
C20*W20/$J$4+
D20*W20/$J$4+
E20*W20/$J$4+
F20*W20/$J$4+
G20*W20/$J$4+
H20*$R$2/טבלת_ציונים13[[#This Row],[מס'' שיעורים שנלמדו]]*$H$4/$J$4,1),"")</f>
        <v>86.3</v>
      </c>
      <c r="K20" s="17">
        <v>77</v>
      </c>
      <c r="L20" s="17">
        <v>100</v>
      </c>
      <c r="M20" s="18">
        <v>99</v>
      </c>
      <c r="N20" s="17">
        <v>5</v>
      </c>
      <c r="O20" s="25">
        <f t="shared" si="1"/>
        <v>83.9</v>
      </c>
      <c r="P20" s="1">
        <f>IF(טבלת_ציונים13[[#This Row],[ציון סופי]]="","",ROUND(IF((O20+N20) &gt; 100,100,O20+N20),1))</f>
        <v>88.9</v>
      </c>
      <c r="V2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5</v>
      </c>
      <c r="W20" s="65">
        <f t="shared" si="0"/>
        <v>6.9999999999999993E-2</v>
      </c>
      <c r="AN20" s="14"/>
      <c r="AO20" s="14"/>
    </row>
    <row r="21" spans="1:41" ht="18.75" x14ac:dyDescent="0.3">
      <c r="A21" s="174"/>
      <c r="B21" s="16" t="s">
        <v>16</v>
      </c>
      <c r="C21" s="60"/>
      <c r="D21" s="60"/>
      <c r="E21" s="37"/>
      <c r="F21" s="37"/>
      <c r="G21" s="17"/>
      <c r="H21" s="38"/>
      <c r="I21" s="18"/>
      <c r="J21" s="1" t="str">
        <f>IFERROR(ROUND(
C21*W21/$J$4+
D21*W21/$J$4+
E21*W21/$J$4+
F21*W21/$J$4+
G21*W21/$J$4+
H21*$R$2/טבלת_ציונים13[[#This Row],[מס'' שיעורים שנלמדו]]*$H$4/$J$4,1),"")</f>
        <v/>
      </c>
      <c r="K21" s="17"/>
      <c r="L21" s="17"/>
      <c r="M21" s="17"/>
      <c r="N21" s="17"/>
      <c r="O21" s="25" t="str">
        <f t="shared" si="1"/>
        <v/>
      </c>
      <c r="P21" s="1" t="str">
        <f>IF(טבלת_ציונים13[[#This Row],[ציון סופי]]="","",ROUND(IF((O21+N21) &gt; 100,100,O21+N21),1))</f>
        <v/>
      </c>
      <c r="V2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21" s="65">
        <f t="shared" si="0"/>
        <v>0.35</v>
      </c>
      <c r="AN21" s="14"/>
      <c r="AO21" s="14"/>
    </row>
    <row r="22" spans="1:41" ht="18.75" x14ac:dyDescent="0.3">
      <c r="A22" s="174"/>
      <c r="B22" s="16" t="s">
        <v>17</v>
      </c>
      <c r="C22" s="16"/>
      <c r="D22" s="16"/>
      <c r="E22" s="17"/>
      <c r="F22" s="39"/>
      <c r="G22" s="39"/>
      <c r="H22" s="18"/>
      <c r="I22" s="18"/>
      <c r="J22" s="1" t="str">
        <f>IFERROR(ROUND(
C22*W22/$J$4+
D22*W22/$J$4+
E22*W22/$J$4+
F22*W22/$J$4+
G22*W22/$J$4+
H22*$R$2/טבלת_ציונים13[[#This Row],[מס'' שיעורים שנלמדו]]*$H$4/$J$4,1),"")</f>
        <v/>
      </c>
      <c r="K22" s="17"/>
      <c r="L22" s="17"/>
      <c r="M22" s="17"/>
      <c r="N22" s="17"/>
      <c r="O22" s="25" t="str">
        <f t="shared" si="1"/>
        <v/>
      </c>
      <c r="P22" s="1" t="str">
        <f>IF(טבלת_ציונים13[[#This Row],[ציון סופי]]="","",ROUND(IF((O22+N22) &gt; 100,100,O22+N22),1))</f>
        <v/>
      </c>
      <c r="V2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22" s="65">
        <f t="shared" si="0"/>
        <v>0.35</v>
      </c>
      <c r="AN22" s="14"/>
      <c r="AO22" s="14"/>
    </row>
    <row r="23" spans="1:41" ht="18.75" x14ac:dyDescent="0.3">
      <c r="A23" s="174"/>
      <c r="B23" s="16" t="s">
        <v>18</v>
      </c>
      <c r="C23" s="16"/>
      <c r="D23" s="16"/>
      <c r="E23" s="17"/>
      <c r="F23" s="17"/>
      <c r="G23" s="17"/>
      <c r="H23" s="18"/>
      <c r="I23" s="18"/>
      <c r="J23" s="1" t="str">
        <f>IFERROR(ROUND(
C23*W23/$J$4+
D23*W23/$J$4+
E23*W23/$J$4+
F23*W23/$J$4+
G23*W23/$J$4+
H23*$R$2/טבלת_ציונים13[[#This Row],[מס'' שיעורים שנלמדו]]*$H$4/$J$4,1),"")</f>
        <v/>
      </c>
      <c r="K23" s="17"/>
      <c r="L23" s="17"/>
      <c r="M23" s="17"/>
      <c r="N23" s="17"/>
      <c r="O23" s="25" t="str">
        <f t="shared" si="1"/>
        <v/>
      </c>
      <c r="P23" s="1" t="str">
        <f>IF(טבלת_ציונים13[[#This Row],[ציון סופי]]="","",ROUND(IF((O23+N23) &gt; 100,100,O23+N23),1))</f>
        <v/>
      </c>
      <c r="V2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23" s="65">
        <f t="shared" si="0"/>
        <v>0.35</v>
      </c>
      <c r="AN23" s="14"/>
      <c r="AO23" s="14"/>
    </row>
    <row r="24" spans="1:41" ht="18.75" x14ac:dyDescent="0.3">
      <c r="A24" s="174"/>
      <c r="B24" s="16" t="s">
        <v>19</v>
      </c>
      <c r="C24" s="16"/>
      <c r="D24" s="16"/>
      <c r="E24" s="17"/>
      <c r="F24" s="17"/>
      <c r="G24" s="17"/>
      <c r="H24" s="18"/>
      <c r="I24" s="18"/>
      <c r="J24" s="1" t="str">
        <f>IFERROR(ROUND(
C24*W24/$J$4+
D24*W24/$J$4+
E24*W24/$J$4+
F24*W24/$J$4+
G24*W24/$J$4+
H24*$R$2/טבלת_ציונים13[[#This Row],[מס'' שיעורים שנלמדו]]*$H$4/$J$4,1),"")</f>
        <v/>
      </c>
      <c r="K24" s="17"/>
      <c r="L24" s="17"/>
      <c r="M24" s="17"/>
      <c r="N24" s="17"/>
      <c r="O24" s="25" t="str">
        <f t="shared" si="1"/>
        <v/>
      </c>
      <c r="P24" s="1" t="str">
        <f>IF(טבלת_ציונים13[[#This Row],[ציון סופי]]="","",ROUND(IF((O24+N24) &gt; 100,100,O24+N24),1))</f>
        <v/>
      </c>
      <c r="V2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24" s="65">
        <f t="shared" si="0"/>
        <v>0.35</v>
      </c>
      <c r="AN24" s="14"/>
      <c r="AO24" s="14"/>
    </row>
    <row r="25" spans="1:41" ht="18.75" x14ac:dyDescent="0.3">
      <c r="A25" s="174"/>
      <c r="B25" s="16" t="s">
        <v>20</v>
      </c>
      <c r="C25" s="16"/>
      <c r="D25" s="16"/>
      <c r="E25" s="17"/>
      <c r="F25" s="17"/>
      <c r="G25" s="17"/>
      <c r="H25" s="18"/>
      <c r="I25" s="18"/>
      <c r="J25" s="1" t="str">
        <f>IFERROR(ROUND(
C25*W25/$J$4+
D25*W25/$J$4+
E25*W25/$J$4+
F25*W25/$J$4+
G25*W25/$J$4+
H25*$R$2/טבלת_ציונים13[[#This Row],[מס'' שיעורים שנלמדו]]*$H$4/$J$4,1),"")</f>
        <v/>
      </c>
      <c r="K25" s="17"/>
      <c r="L25" s="17"/>
      <c r="M25" s="17"/>
      <c r="N25" s="17"/>
      <c r="O25" s="25" t="str">
        <f t="shared" si="1"/>
        <v/>
      </c>
      <c r="P25" s="1" t="str">
        <f>IF(טבלת_ציונים13[[#This Row],[ציון סופי]]="","",ROUND(IF((O25+N25) &gt; 100,100,O25+N25),1))</f>
        <v/>
      </c>
      <c r="V2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25" s="65">
        <f t="shared" si="0"/>
        <v>0.35</v>
      </c>
      <c r="AN25" s="14"/>
      <c r="AO25" s="14"/>
    </row>
    <row r="26" spans="1:41" ht="18.75" x14ac:dyDescent="0.3">
      <c r="A26" s="174"/>
      <c r="B26" s="16" t="s">
        <v>21</v>
      </c>
      <c r="C26" s="16"/>
      <c r="D26" s="16"/>
      <c r="E26" s="17"/>
      <c r="F26" s="17"/>
      <c r="G26" s="17"/>
      <c r="H26" s="18"/>
      <c r="I26" s="18"/>
      <c r="J26" s="1" t="str">
        <f>IFERROR(ROUND(
C26*W26/$J$4+
D26*W26/$J$4+
E26*W26/$J$4+
F26*W26/$J$4+
G26*W26/$J$4+
H26*$R$2/טבלת_ציונים13[[#This Row],[מס'' שיעורים שנלמדו]]*$H$4/$J$4,1),"")</f>
        <v/>
      </c>
      <c r="K26" s="17"/>
      <c r="L26" s="17"/>
      <c r="M26" s="17"/>
      <c r="N26" s="17"/>
      <c r="O26" s="25" t="str">
        <f t="shared" si="1"/>
        <v/>
      </c>
      <c r="P26" s="1" t="str">
        <f>IF(טבלת_ציונים13[[#This Row],[ציון סופי]]="","",ROUND(IF((O26+N26) &gt; 100,100,O26+N26),1))</f>
        <v/>
      </c>
      <c r="V2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26" s="65">
        <f t="shared" si="0"/>
        <v>0.35</v>
      </c>
      <c r="AN26" s="14"/>
      <c r="AO26" s="14"/>
    </row>
    <row r="27" spans="1:41" ht="18.75" x14ac:dyDescent="0.3">
      <c r="A27" s="174"/>
      <c r="B27" s="16" t="s">
        <v>22</v>
      </c>
      <c r="C27" s="16"/>
      <c r="D27" s="16"/>
      <c r="E27" s="17"/>
      <c r="F27" s="17"/>
      <c r="G27" s="17"/>
      <c r="H27" s="18"/>
      <c r="I27" s="18"/>
      <c r="J27" s="1" t="str">
        <f>IFERROR(ROUND(
C27*W27/$J$4+
D27*W27/$J$4+
E27*W27/$J$4+
F27*W27/$J$4+
G27*W27/$J$4+
H27*$R$2/טבלת_ציונים13[[#This Row],[מס'' שיעורים שנלמדו]]*$H$4/$J$4,1),"")</f>
        <v/>
      </c>
      <c r="K27" s="17"/>
      <c r="L27" s="17"/>
      <c r="M27" s="17"/>
      <c r="N27" s="17"/>
      <c r="O27" s="25" t="str">
        <f t="shared" si="1"/>
        <v/>
      </c>
      <c r="P27" s="1" t="str">
        <f>IF(טבלת_ציונים13[[#This Row],[ציון סופי]]="","",ROUND(IF((O27+N27) &gt; 100,100,O27+N27),1))</f>
        <v/>
      </c>
      <c r="V2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27" s="65">
        <f t="shared" si="0"/>
        <v>0.35</v>
      </c>
      <c r="AN27" s="14"/>
      <c r="AO27" s="14"/>
    </row>
    <row r="28" spans="1:41" ht="18.75" x14ac:dyDescent="0.3">
      <c r="A28" s="174"/>
      <c r="B28" s="16" t="s">
        <v>23</v>
      </c>
      <c r="C28" s="16"/>
      <c r="D28" s="16"/>
      <c r="E28" s="17"/>
      <c r="F28" s="17"/>
      <c r="G28" s="17"/>
      <c r="H28" s="18"/>
      <c r="I28" s="18"/>
      <c r="J28" s="1" t="str">
        <f>IFERROR(ROUND(
C28*W28/$J$4+
D28*W28/$J$4+
E28*W28/$J$4+
F28*W28/$J$4+
G28*W28/$J$4+
H28*$R$2/טבלת_ציונים13[[#This Row],[מס'' שיעורים שנלמדו]]*$H$4/$J$4,1),"")</f>
        <v/>
      </c>
      <c r="K28" s="17"/>
      <c r="L28" s="17"/>
      <c r="M28" s="17"/>
      <c r="N28" s="17"/>
      <c r="O28" s="25" t="str">
        <f t="shared" si="1"/>
        <v/>
      </c>
      <c r="P28" s="1" t="str">
        <f>IF(טבלת_ציונים13[[#This Row],[ציון סופי]]="","",ROUND(IF((O28+N28) &gt; 100,100,O28+N28),1))</f>
        <v/>
      </c>
      <c r="V2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28" s="65">
        <f t="shared" si="0"/>
        <v>0.35</v>
      </c>
      <c r="AN28" s="14"/>
      <c r="AO28" s="14"/>
    </row>
    <row r="29" spans="1:41" ht="18.75" x14ac:dyDescent="0.3">
      <c r="A29" s="174"/>
      <c r="B29" s="16" t="s">
        <v>24</v>
      </c>
      <c r="C29" s="16"/>
      <c r="D29" s="16"/>
      <c r="E29" s="17"/>
      <c r="F29" s="17"/>
      <c r="G29" s="17"/>
      <c r="H29" s="18"/>
      <c r="I29" s="18"/>
      <c r="J29" s="1" t="str">
        <f>IFERROR(ROUND(
C29*W29/$J$4+
D29*W29/$J$4+
E29*W29/$J$4+
F29*W29/$J$4+
G29*W29/$J$4+
H29*$R$2/טבלת_ציונים13[[#This Row],[מס'' שיעורים שנלמדו]]*$H$4/$J$4,1),"")</f>
        <v/>
      </c>
      <c r="K29" s="17"/>
      <c r="L29" s="17"/>
      <c r="M29" s="17"/>
      <c r="N29" s="17"/>
      <c r="O29" s="25" t="str">
        <f t="shared" si="1"/>
        <v/>
      </c>
      <c r="P29" s="1" t="str">
        <f>IF(טבלת_ציונים13[[#This Row],[ציון סופי]]="","",ROUND(IF((O29+N29) &gt; 100,100,O29+N29),1))</f>
        <v/>
      </c>
      <c r="V2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29" s="65">
        <f t="shared" si="0"/>
        <v>0.35</v>
      </c>
      <c r="AN29" s="14"/>
      <c r="AO29" s="14"/>
    </row>
    <row r="30" spans="1:41" ht="18.75" x14ac:dyDescent="0.3">
      <c r="A30" s="174"/>
      <c r="B30" s="16" t="s">
        <v>25</v>
      </c>
      <c r="C30" s="16"/>
      <c r="D30" s="16"/>
      <c r="E30" s="17"/>
      <c r="F30" s="17"/>
      <c r="G30" s="17"/>
      <c r="H30" s="18"/>
      <c r="I30" s="18"/>
      <c r="J30" s="1" t="str">
        <f>IFERROR(ROUND(
C30*W30/$J$4+
D30*W30/$J$4+
E30*W30/$J$4+
F30*W30/$J$4+
G30*W30/$J$4+
H30*$R$2/טבלת_ציונים13[[#This Row],[מס'' שיעורים שנלמדו]]*$H$4/$J$4,1),"")</f>
        <v/>
      </c>
      <c r="K30" s="17"/>
      <c r="L30" s="17"/>
      <c r="M30" s="17"/>
      <c r="N30" s="17"/>
      <c r="O30" s="25" t="str">
        <f t="shared" si="1"/>
        <v/>
      </c>
      <c r="P30" s="1" t="str">
        <f>IF(טבלת_ציונים13[[#This Row],[ציון סופי]]="","",ROUND(IF((O30+N30) &gt; 100,100,O30+N30),1))</f>
        <v/>
      </c>
      <c r="V3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30" s="65">
        <f t="shared" si="0"/>
        <v>0.35</v>
      </c>
      <c r="AN30" s="14"/>
      <c r="AO30" s="14"/>
    </row>
    <row r="31" spans="1:41" ht="18.75" x14ac:dyDescent="0.3">
      <c r="A31" s="174"/>
      <c r="B31" s="16" t="s">
        <v>26</v>
      </c>
      <c r="C31" s="16"/>
      <c r="D31" s="16"/>
      <c r="E31" s="17"/>
      <c r="F31" s="17"/>
      <c r="G31" s="17"/>
      <c r="H31" s="18"/>
      <c r="I31" s="18"/>
      <c r="J31" s="1" t="str">
        <f>IFERROR(ROUND(
C31*W31/$J$4+
D31*W31/$J$4+
E31*W31/$J$4+
F31*W31/$J$4+
G31*W31/$J$4+
H31*$R$2/טבלת_ציונים13[[#This Row],[מס'' שיעורים שנלמדו]]*$H$4/$J$4,1),"")</f>
        <v/>
      </c>
      <c r="K31" s="17"/>
      <c r="L31" s="17"/>
      <c r="M31" s="17"/>
      <c r="N31" s="17"/>
      <c r="O31" s="25" t="str">
        <f t="shared" si="1"/>
        <v/>
      </c>
      <c r="P31" s="1" t="str">
        <f>IF(טבלת_ציונים13[[#This Row],[ציון סופי]]="","",ROUND(IF((O31+N31) &gt; 100,100,O31+N31),1))</f>
        <v/>
      </c>
      <c r="V3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31" s="65">
        <f t="shared" si="0"/>
        <v>0.35</v>
      </c>
      <c r="AN31" s="14"/>
      <c r="AO31" s="14"/>
    </row>
    <row r="32" spans="1:41" ht="18.75" x14ac:dyDescent="0.3">
      <c r="A32" s="174"/>
      <c r="B32" s="16" t="s">
        <v>27</v>
      </c>
      <c r="C32" s="16"/>
      <c r="D32" s="16"/>
      <c r="E32" s="17"/>
      <c r="F32" s="17"/>
      <c r="G32" s="17"/>
      <c r="H32" s="18"/>
      <c r="I32" s="18"/>
      <c r="J32" s="1" t="str">
        <f>IFERROR(ROUND(
C32*W32/$J$4+
D32*W32/$J$4+
E32*W32/$J$4+
F32*W32/$J$4+
G32*W32/$J$4+
H32*$R$2/טבלת_ציונים13[[#This Row],[מס'' שיעורים שנלמדו]]*$H$4/$J$4,1),"")</f>
        <v/>
      </c>
      <c r="K32" s="17"/>
      <c r="L32" s="17"/>
      <c r="M32" s="17"/>
      <c r="N32" s="17"/>
      <c r="O32" s="25" t="str">
        <f t="shared" si="1"/>
        <v/>
      </c>
      <c r="P32" s="1" t="str">
        <f>IF(טבלת_ציונים13[[#This Row],[ציון סופי]]="","",ROUND(IF((O32+N32) &gt; 100,100,O32+N32),1))</f>
        <v/>
      </c>
      <c r="V3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32" s="65">
        <f t="shared" si="0"/>
        <v>0.35</v>
      </c>
      <c r="AN32" s="14"/>
      <c r="AO32" s="14"/>
    </row>
    <row r="33" spans="1:41" ht="18.75" x14ac:dyDescent="0.3">
      <c r="A33" s="174"/>
      <c r="B33" s="16" t="s">
        <v>28</v>
      </c>
      <c r="C33" s="16"/>
      <c r="D33" s="16"/>
      <c r="E33" s="17"/>
      <c r="F33" s="17"/>
      <c r="G33" s="17"/>
      <c r="H33" s="18"/>
      <c r="I33" s="18"/>
      <c r="J33" s="1" t="str">
        <f>IFERROR(ROUND(
C33*W33/$J$4+
D33*W33/$J$4+
E33*W33/$J$4+
F33*W33/$J$4+
G33*W33/$J$4+
H33*$R$2/טבלת_ציונים13[[#This Row],[מס'' שיעורים שנלמדו]]*$H$4/$J$4,1),"")</f>
        <v/>
      </c>
      <c r="K33" s="17"/>
      <c r="L33" s="17"/>
      <c r="M33" s="17"/>
      <c r="N33" s="17"/>
      <c r="O33" s="25" t="str">
        <f t="shared" si="1"/>
        <v/>
      </c>
      <c r="P33" s="1" t="str">
        <f>IF(טבלת_ציונים13[[#This Row],[ציון סופי]]="","",ROUND(IF((O33+N33) &gt; 100,100,O33+N33),1))</f>
        <v/>
      </c>
      <c r="V3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33" s="65">
        <f t="shared" si="0"/>
        <v>0.35</v>
      </c>
      <c r="AN33" s="14"/>
      <c r="AO33" s="14"/>
    </row>
    <row r="34" spans="1:41" ht="18.75" x14ac:dyDescent="0.3">
      <c r="A34" s="174"/>
      <c r="B34" s="16" t="s">
        <v>29</v>
      </c>
      <c r="C34" s="16"/>
      <c r="D34" s="16"/>
      <c r="E34" s="17"/>
      <c r="F34" s="17"/>
      <c r="G34" s="17"/>
      <c r="H34" s="18"/>
      <c r="I34" s="18"/>
      <c r="J34" s="1" t="str">
        <f>IFERROR(ROUND(
C34*W34/$J$4+
D34*W34/$J$4+
E34*W34/$J$4+
F34*W34/$J$4+
G34*W34/$J$4+
H34*$R$2/טבלת_ציונים13[[#This Row],[מס'' שיעורים שנלמדו]]*$H$4/$J$4,1),"")</f>
        <v/>
      </c>
      <c r="K34" s="17"/>
      <c r="L34" s="17"/>
      <c r="M34" s="17"/>
      <c r="N34" s="17"/>
      <c r="O34" s="25" t="str">
        <f t="shared" si="1"/>
        <v/>
      </c>
      <c r="P34" s="1" t="str">
        <f>IF(טבלת_ציונים13[[#This Row],[ציון סופי]]="","",ROUND(IF((O34+N34) &gt; 100,100,O34+N34),1))</f>
        <v/>
      </c>
      <c r="V3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34" s="65">
        <f t="shared" si="0"/>
        <v>0.35</v>
      </c>
      <c r="AN34" s="14"/>
      <c r="AO34" s="14"/>
    </row>
    <row r="35" spans="1:41" ht="18.75" x14ac:dyDescent="0.3">
      <c r="A35" s="174"/>
      <c r="B35" s="16" t="s">
        <v>30</v>
      </c>
      <c r="C35" s="16"/>
      <c r="D35" s="16"/>
      <c r="E35" s="17"/>
      <c r="F35" s="17"/>
      <c r="G35" s="17"/>
      <c r="H35" s="18"/>
      <c r="I35" s="18"/>
      <c r="J35" s="1" t="str">
        <f>IFERROR(ROUND(
C35*W35/$J$4+
D35*W35/$J$4+
E35*W35/$J$4+
F35*W35/$J$4+
G35*W35/$J$4+
H35*$R$2/טבלת_ציונים13[[#This Row],[מס'' שיעורים שנלמדו]]*$H$4/$J$4,1),"")</f>
        <v/>
      </c>
      <c r="K35" s="17"/>
      <c r="L35" s="17"/>
      <c r="M35" s="17"/>
      <c r="N35" s="17"/>
      <c r="O35" s="25" t="str">
        <f t="shared" si="1"/>
        <v/>
      </c>
      <c r="P35" s="1" t="str">
        <f>IF(טבלת_ציונים13[[#This Row],[ציון סופי]]="","",ROUND(IF((O35+N35) &gt; 100,100,O35+N35),1))</f>
        <v/>
      </c>
      <c r="V3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35" s="65">
        <f t="shared" si="0"/>
        <v>0.35</v>
      </c>
      <c r="AN35" s="14"/>
      <c r="AO35" s="14"/>
    </row>
    <row r="36" spans="1:41" ht="18.75" x14ac:dyDescent="0.3">
      <c r="A36" s="174"/>
      <c r="B36" s="16" t="s">
        <v>31</v>
      </c>
      <c r="C36" s="16"/>
      <c r="D36" s="16"/>
      <c r="E36" s="17"/>
      <c r="F36" s="17"/>
      <c r="G36" s="17"/>
      <c r="H36" s="18"/>
      <c r="I36" s="18"/>
      <c r="J36" s="1" t="str">
        <f>IFERROR(ROUND(
C36*W36/$J$4+
D36*W36/$J$4+
E36*W36/$J$4+
F36*W36/$J$4+
G36*W36/$J$4+
H36*$R$2/טבלת_ציונים13[[#This Row],[מס'' שיעורים שנלמדו]]*$H$4/$J$4,1),"")</f>
        <v/>
      </c>
      <c r="K36" s="17"/>
      <c r="L36" s="17"/>
      <c r="M36" s="17"/>
      <c r="N36" s="17"/>
      <c r="O36" s="25" t="str">
        <f t="shared" si="1"/>
        <v/>
      </c>
      <c r="P36" s="1" t="str">
        <f>IF(טבלת_ציונים13[[#This Row],[ציון סופי]]="","",ROUND(IF((O36+N36) &gt; 100,100,O36+N36),1))</f>
        <v/>
      </c>
      <c r="V3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36" s="65">
        <f t="shared" si="0"/>
        <v>0.35</v>
      </c>
      <c r="AN36" s="14"/>
      <c r="AO36" s="14"/>
    </row>
    <row r="37" spans="1:41" ht="18.75" x14ac:dyDescent="0.3">
      <c r="A37" s="174"/>
      <c r="B37" s="16" t="s">
        <v>32</v>
      </c>
      <c r="C37" s="16"/>
      <c r="D37" s="16"/>
      <c r="E37" s="17"/>
      <c r="F37" s="17"/>
      <c r="G37" s="17"/>
      <c r="H37" s="18"/>
      <c r="I37" s="18"/>
      <c r="J37" s="1" t="str">
        <f>IFERROR(ROUND(
C37*W37/$J$4+
D37*W37/$J$4+
E37*W37/$J$4+
F37*W37/$J$4+
G37*W37/$J$4+
H37*$R$2/טבלת_ציונים13[[#This Row],[מס'' שיעורים שנלמדו]]*$H$4/$J$4,1),"")</f>
        <v/>
      </c>
      <c r="K37" s="17"/>
      <c r="L37" s="17"/>
      <c r="M37" s="17"/>
      <c r="N37" s="17"/>
      <c r="O37" s="25" t="str">
        <f t="shared" si="1"/>
        <v/>
      </c>
      <c r="P37" s="1" t="str">
        <f>IF(טבלת_ציונים13[[#This Row],[ציון סופי]]="","",ROUND(IF((O37+N37) &gt; 100,100,O37+N37),1))</f>
        <v/>
      </c>
      <c r="V3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37" s="65">
        <f t="shared" si="0"/>
        <v>0.35</v>
      </c>
      <c r="AN37" s="14"/>
      <c r="AO37" s="14"/>
    </row>
    <row r="38" spans="1:41" ht="18.75" x14ac:dyDescent="0.3">
      <c r="A38" s="174"/>
      <c r="B38" s="16" t="s">
        <v>33</v>
      </c>
      <c r="C38" s="16"/>
      <c r="D38" s="16"/>
      <c r="E38" s="17"/>
      <c r="F38" s="17"/>
      <c r="G38" s="17"/>
      <c r="H38" s="18"/>
      <c r="I38" s="18"/>
      <c r="J38" s="1" t="str">
        <f>IFERROR(ROUND(
C38*W38/$J$4+
D38*W38/$J$4+
E38*W38/$J$4+
F38*W38/$J$4+
G38*W38/$J$4+
H38*$R$2/טבלת_ציונים13[[#This Row],[מס'' שיעורים שנלמדו]]*$H$4/$J$4,1),"")</f>
        <v/>
      </c>
      <c r="K38" s="17"/>
      <c r="L38" s="17"/>
      <c r="M38" s="17"/>
      <c r="N38" s="17"/>
      <c r="O38" s="25" t="str">
        <f t="shared" ref="O38:O65" si="2">IF(ROUND(($C$4*C38)+($D$4*D38)+($E$4*E38)+($F$4*F38)+($G$4*G38)+($K$4*K38)+($L$4*L38)+($M$4*M38),1)=0, "",ROUND(($C$4*C38)+($D$4*D38)+($E$4*E38)+($F$4*F38)+($G$4*G38)+($K$4*K38)+($L$4*L38)+($M$4*M38),1))</f>
        <v/>
      </c>
      <c r="P38" s="1" t="str">
        <f>IF(טבלת_ציונים13[[#This Row],[ציון סופי]]="","",ROUND(IF((O38+N38) &gt; 100,100,O38+N38),1))</f>
        <v/>
      </c>
      <c r="V3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38" s="65">
        <f t="shared" si="0"/>
        <v>0.35</v>
      </c>
      <c r="AN38" s="14"/>
      <c r="AO38" s="14"/>
    </row>
    <row r="39" spans="1:41" ht="18.75" x14ac:dyDescent="0.3">
      <c r="A39" s="174"/>
      <c r="B39" s="16" t="s">
        <v>34</v>
      </c>
      <c r="C39" s="16"/>
      <c r="D39" s="16"/>
      <c r="E39" s="17"/>
      <c r="F39" s="17"/>
      <c r="G39" s="17"/>
      <c r="H39" s="18"/>
      <c r="I39" s="18"/>
      <c r="J39" s="1" t="str">
        <f>IFERROR(ROUND(
C39*W39/$J$4+
D39*W39/$J$4+
E39*W39/$J$4+
F39*W39/$J$4+
G39*W39/$J$4+
H39*$R$2/טבלת_ציונים13[[#This Row],[מס'' שיעורים שנלמדו]]*$H$4/$J$4,1),"")</f>
        <v/>
      </c>
      <c r="K39" s="17"/>
      <c r="L39" s="17"/>
      <c r="M39" s="17"/>
      <c r="N39" s="17"/>
      <c r="O39" s="25" t="str">
        <f t="shared" si="2"/>
        <v/>
      </c>
      <c r="P39" s="1" t="str">
        <f>IF(טבלת_ציונים13[[#This Row],[ציון סופי]]="","",ROUND(IF((O39+N39) &gt; 100,100,O39+N39),1))</f>
        <v/>
      </c>
      <c r="V3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39" s="65">
        <f t="shared" si="0"/>
        <v>0.35</v>
      </c>
      <c r="AN39" s="14"/>
      <c r="AO39" s="14"/>
    </row>
    <row r="40" spans="1:41" ht="18.75" x14ac:dyDescent="0.3">
      <c r="A40" s="174"/>
      <c r="B40" s="16" t="s">
        <v>35</v>
      </c>
      <c r="C40" s="16"/>
      <c r="D40" s="16"/>
      <c r="E40" s="17"/>
      <c r="F40" s="17"/>
      <c r="G40" s="17"/>
      <c r="H40" s="18"/>
      <c r="I40" s="18"/>
      <c r="J40" s="1" t="str">
        <f>IFERROR(ROUND(
C40*W40/$J$4+
D40*W40/$J$4+
E40*W40/$J$4+
F40*W40/$J$4+
G40*W40/$J$4+
H40*$R$2/טבלת_ציונים13[[#This Row],[מס'' שיעורים שנלמדו]]*$H$4/$J$4,1),"")</f>
        <v/>
      </c>
      <c r="K40" s="17"/>
      <c r="L40" s="17"/>
      <c r="M40" s="17"/>
      <c r="N40" s="17"/>
      <c r="O40" s="25" t="str">
        <f t="shared" si="2"/>
        <v/>
      </c>
      <c r="P40" s="1" t="str">
        <f>IF(טבלת_ציונים13[[#This Row],[ציון סופי]]="","",ROUND(IF((O40+N40) &gt; 100,100,O40+N40),1))</f>
        <v/>
      </c>
      <c r="V4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40" s="65">
        <f t="shared" si="0"/>
        <v>0.35</v>
      </c>
      <c r="AN40" s="14"/>
      <c r="AO40" s="14"/>
    </row>
    <row r="41" spans="1:41" ht="18.75" x14ac:dyDescent="0.3">
      <c r="A41" s="174"/>
      <c r="B41" s="16" t="s">
        <v>36</v>
      </c>
      <c r="C41" s="16"/>
      <c r="D41" s="16"/>
      <c r="E41" s="17"/>
      <c r="F41" s="17"/>
      <c r="G41" s="17"/>
      <c r="H41" s="18"/>
      <c r="I41" s="18"/>
      <c r="J41" s="1" t="str">
        <f>IFERROR(ROUND(
C41*W41/$J$4+
D41*W41/$J$4+
E41*W41/$J$4+
F41*W41/$J$4+
G41*W41/$J$4+
H41*$R$2/טבלת_ציונים13[[#This Row],[מס'' שיעורים שנלמדו]]*$H$4/$J$4,1),"")</f>
        <v/>
      </c>
      <c r="K41" s="17"/>
      <c r="L41" s="17"/>
      <c r="M41" s="17"/>
      <c r="N41" s="17"/>
      <c r="O41" s="25" t="str">
        <f t="shared" si="2"/>
        <v/>
      </c>
      <c r="P41" s="1" t="str">
        <f>IF(טבלת_ציונים13[[#This Row],[ציון סופי]]="","",ROUND(IF((O41+N41) &gt; 100,100,O41+N41),1))</f>
        <v/>
      </c>
      <c r="V4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41" s="65">
        <f t="shared" si="0"/>
        <v>0.35</v>
      </c>
      <c r="AN41" s="14"/>
      <c r="AO41" s="14"/>
    </row>
    <row r="42" spans="1:41" ht="18.75" x14ac:dyDescent="0.3">
      <c r="A42" s="174"/>
      <c r="B42" s="16" t="s">
        <v>37</v>
      </c>
      <c r="C42" s="16"/>
      <c r="D42" s="16"/>
      <c r="E42" s="17"/>
      <c r="F42" s="17"/>
      <c r="G42" s="17"/>
      <c r="H42" s="18"/>
      <c r="I42" s="18"/>
      <c r="J42" s="1" t="str">
        <f>IFERROR(ROUND(
C42*W42/$J$4+
D42*W42/$J$4+
E42*W42/$J$4+
F42*W42/$J$4+
G42*W42/$J$4+
H42*$R$2/טבלת_ציונים13[[#This Row],[מס'' שיעורים שנלמדו]]*$H$4/$J$4,1),"")</f>
        <v/>
      </c>
      <c r="K42" s="17"/>
      <c r="L42" s="17"/>
      <c r="M42" s="17"/>
      <c r="N42" s="17"/>
      <c r="O42" s="25" t="str">
        <f t="shared" si="2"/>
        <v/>
      </c>
      <c r="P42" s="1" t="str">
        <f>IF(טבלת_ציונים13[[#This Row],[ציון סופי]]="","",ROUND(IF((O42+N42) &gt; 100,100,O42+N42),1))</f>
        <v/>
      </c>
      <c r="V4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42" s="65">
        <f t="shared" si="0"/>
        <v>0.35</v>
      </c>
      <c r="AN42" s="14"/>
      <c r="AO42" s="14"/>
    </row>
    <row r="43" spans="1:41" ht="18.75" x14ac:dyDescent="0.3">
      <c r="A43" s="174"/>
      <c r="B43" s="16" t="s">
        <v>38</v>
      </c>
      <c r="C43" s="16"/>
      <c r="D43" s="16"/>
      <c r="E43" s="17"/>
      <c r="F43" s="17"/>
      <c r="G43" s="17"/>
      <c r="H43" s="18"/>
      <c r="I43" s="18"/>
      <c r="J43" s="1" t="str">
        <f>IFERROR(ROUND(
C43*W43/$J$4+
D43*W43/$J$4+
E43*W43/$J$4+
F43*W43/$J$4+
G43*W43/$J$4+
H43*$R$2/טבלת_ציונים13[[#This Row],[מס'' שיעורים שנלמדו]]*$H$4/$J$4,1),"")</f>
        <v/>
      </c>
      <c r="K43" s="17"/>
      <c r="L43" s="17"/>
      <c r="M43" s="17"/>
      <c r="N43" s="17"/>
      <c r="O43" s="25" t="str">
        <f t="shared" si="2"/>
        <v/>
      </c>
      <c r="P43" s="1" t="str">
        <f>IF(טבלת_ציונים13[[#This Row],[ציון סופי]]="","",ROUND(IF((O43+N43) &gt; 100,100,O43+N43),1))</f>
        <v/>
      </c>
      <c r="V4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43" s="65">
        <f t="shared" si="0"/>
        <v>0.35</v>
      </c>
      <c r="AN43" s="14"/>
      <c r="AO43" s="14"/>
    </row>
    <row r="44" spans="1:41" ht="18.75" x14ac:dyDescent="0.3">
      <c r="A44" s="174"/>
      <c r="B44" s="16" t="s">
        <v>39</v>
      </c>
      <c r="C44" s="16"/>
      <c r="D44" s="16"/>
      <c r="E44" s="17"/>
      <c r="F44" s="17"/>
      <c r="G44" s="17"/>
      <c r="H44" s="18"/>
      <c r="I44" s="18"/>
      <c r="J44" s="1" t="str">
        <f>IFERROR(ROUND(
C44*W44/$J$4+
D44*W44/$J$4+
E44*W44/$J$4+
F44*W44/$J$4+
G44*W44/$J$4+
H44*$R$2/טבלת_ציונים13[[#This Row],[מס'' שיעורים שנלמדו]]*$H$4/$J$4,1),"")</f>
        <v/>
      </c>
      <c r="K44" s="17"/>
      <c r="L44" s="17"/>
      <c r="M44" s="17"/>
      <c r="N44" s="17"/>
      <c r="O44" s="25" t="str">
        <f t="shared" si="2"/>
        <v/>
      </c>
      <c r="P44" s="1" t="str">
        <f>IF(טבלת_ציונים13[[#This Row],[ציון סופי]]="","",ROUND(IF((O44+N44) &gt; 100,100,O44+N44),1))</f>
        <v/>
      </c>
      <c r="V4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44" s="65">
        <f t="shared" si="0"/>
        <v>0.35</v>
      </c>
      <c r="AN44" s="14"/>
      <c r="AO44" s="14"/>
    </row>
    <row r="45" spans="1:41" ht="18.75" x14ac:dyDescent="0.3">
      <c r="A45" s="174"/>
      <c r="B45" s="16" t="s">
        <v>40</v>
      </c>
      <c r="C45" s="16"/>
      <c r="D45" s="16"/>
      <c r="E45" s="17"/>
      <c r="F45" s="17"/>
      <c r="G45" s="17"/>
      <c r="H45" s="18"/>
      <c r="I45" s="18"/>
      <c r="J45" s="1" t="str">
        <f>IFERROR(ROUND(
C45*W45/$J$4+
D45*W45/$J$4+
E45*W45/$J$4+
F45*W45/$J$4+
G45*W45/$J$4+
H45*$R$2/טבלת_ציונים13[[#This Row],[מס'' שיעורים שנלמדו]]*$H$4/$J$4,1),"")</f>
        <v/>
      </c>
      <c r="K45" s="17"/>
      <c r="L45" s="17"/>
      <c r="M45" s="17"/>
      <c r="N45" s="17"/>
      <c r="O45" s="25" t="str">
        <f t="shared" si="2"/>
        <v/>
      </c>
      <c r="P45" s="1" t="str">
        <f>IF(טבלת_ציונים13[[#This Row],[ציון סופי]]="","",ROUND(IF((O45+N45) &gt; 100,100,O45+N45),1))</f>
        <v/>
      </c>
      <c r="V4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45" s="65">
        <f t="shared" si="0"/>
        <v>0.35</v>
      </c>
      <c r="AN45" s="14"/>
      <c r="AO45" s="14"/>
    </row>
    <row r="46" spans="1:41" ht="18.75" x14ac:dyDescent="0.3">
      <c r="A46" s="174"/>
      <c r="B46" s="16" t="s">
        <v>41</v>
      </c>
      <c r="C46" s="16"/>
      <c r="D46" s="16"/>
      <c r="E46" s="17"/>
      <c r="F46" s="17"/>
      <c r="G46" s="17"/>
      <c r="H46" s="18"/>
      <c r="I46" s="18"/>
      <c r="J46" s="1" t="str">
        <f>IFERROR(ROUND(
C46*W46/$J$4+
D46*W46/$J$4+
E46*W46/$J$4+
F46*W46/$J$4+
G46*W46/$J$4+
H46*$R$2/טבלת_ציונים13[[#This Row],[מס'' שיעורים שנלמדו]]*$H$4/$J$4,1),"")</f>
        <v/>
      </c>
      <c r="K46" s="17"/>
      <c r="L46" s="17"/>
      <c r="M46" s="17"/>
      <c r="N46" s="17"/>
      <c r="O46" s="25" t="str">
        <f t="shared" si="2"/>
        <v/>
      </c>
      <c r="P46" s="1" t="str">
        <f>IF(טבלת_ציונים13[[#This Row],[ציון סופי]]="","",ROUND(IF((O46+N46) &gt; 100,100,O46+N46),1))</f>
        <v/>
      </c>
      <c r="V4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46" s="65">
        <f t="shared" si="0"/>
        <v>0.35</v>
      </c>
      <c r="AN46" s="14"/>
      <c r="AO46" s="14"/>
    </row>
    <row r="47" spans="1:41" ht="18.75" x14ac:dyDescent="0.3">
      <c r="A47" s="174"/>
      <c r="B47" s="16" t="s">
        <v>42</v>
      </c>
      <c r="C47" s="16"/>
      <c r="D47" s="16"/>
      <c r="E47" s="17"/>
      <c r="F47" s="17"/>
      <c r="G47" s="17"/>
      <c r="H47" s="18"/>
      <c r="I47" s="18"/>
      <c r="J47" s="1" t="str">
        <f>IFERROR(ROUND(
C47*W47/$J$4+
D47*W47/$J$4+
E47*W47/$J$4+
F47*W47/$J$4+
G47*W47/$J$4+
H47*$R$2/טבלת_ציונים13[[#This Row],[מס'' שיעורים שנלמדו]]*$H$4/$J$4,1),"")</f>
        <v/>
      </c>
      <c r="K47" s="17"/>
      <c r="L47" s="17"/>
      <c r="M47" s="17"/>
      <c r="N47" s="17"/>
      <c r="O47" s="25" t="str">
        <f t="shared" si="2"/>
        <v/>
      </c>
      <c r="P47" s="1" t="str">
        <f>IF(טבלת_ציונים13[[#This Row],[ציון סופי]]="","",ROUND(IF((O47+N47) &gt; 100,100,O47+N47),1))</f>
        <v/>
      </c>
      <c r="V4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47" s="65">
        <f t="shared" si="0"/>
        <v>0.35</v>
      </c>
      <c r="AN47" s="14"/>
      <c r="AO47" s="14"/>
    </row>
    <row r="48" spans="1:41" ht="18.75" x14ac:dyDescent="0.3">
      <c r="A48" s="174"/>
      <c r="B48" s="16" t="s">
        <v>43</v>
      </c>
      <c r="C48" s="16"/>
      <c r="D48" s="16"/>
      <c r="E48" s="17"/>
      <c r="F48" s="17"/>
      <c r="G48" s="17"/>
      <c r="H48" s="18"/>
      <c r="I48" s="18"/>
      <c r="J48" s="1" t="str">
        <f>IFERROR(ROUND(
C48*W48/$J$4+
D48*W48/$J$4+
E48*W48/$J$4+
F48*W48/$J$4+
G48*W48/$J$4+
H48*$R$2/טבלת_ציונים13[[#This Row],[מס'' שיעורים שנלמדו]]*$H$4/$J$4,1),"")</f>
        <v/>
      </c>
      <c r="K48" s="17"/>
      <c r="L48" s="17"/>
      <c r="M48" s="17"/>
      <c r="N48" s="17"/>
      <c r="O48" s="25" t="str">
        <f t="shared" si="2"/>
        <v/>
      </c>
      <c r="P48" s="1" t="str">
        <f>IF(טבלת_ציונים13[[#This Row],[ציון סופי]]="","",ROUND(IF((O48+N48) &gt; 100,100,O48+N48),1))</f>
        <v/>
      </c>
      <c r="V4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48" s="65">
        <f t="shared" si="0"/>
        <v>0.35</v>
      </c>
      <c r="AN48" s="14"/>
      <c r="AO48" s="14"/>
    </row>
    <row r="49" spans="1:41" ht="18.75" x14ac:dyDescent="0.3">
      <c r="A49" s="174"/>
      <c r="B49" s="16" t="s">
        <v>44</v>
      </c>
      <c r="C49" s="16"/>
      <c r="D49" s="16"/>
      <c r="E49" s="17"/>
      <c r="F49" s="17"/>
      <c r="G49" s="17"/>
      <c r="H49" s="18"/>
      <c r="I49" s="18"/>
      <c r="J49" s="1" t="str">
        <f>IFERROR(ROUND(
C49*W49/$J$4+
D49*W49/$J$4+
E49*W49/$J$4+
F49*W49/$J$4+
G49*W49/$J$4+
H49*$R$2/טבלת_ציונים13[[#This Row],[מס'' שיעורים שנלמדו]]*$H$4/$J$4,1),"")</f>
        <v/>
      </c>
      <c r="K49" s="17"/>
      <c r="L49" s="17"/>
      <c r="M49" s="17"/>
      <c r="N49" s="17"/>
      <c r="O49" s="25" t="str">
        <f t="shared" si="2"/>
        <v/>
      </c>
      <c r="P49" s="1" t="str">
        <f>IF(טבלת_ציונים13[[#This Row],[ציון סופי]]="","",ROUND(IF((O49+N49) &gt; 100,100,O49+N49),1))</f>
        <v/>
      </c>
      <c r="V4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49" s="65">
        <f t="shared" si="0"/>
        <v>0.35</v>
      </c>
      <c r="AN49" s="14"/>
      <c r="AO49" s="14"/>
    </row>
    <row r="50" spans="1:41" ht="18.75" x14ac:dyDescent="0.3">
      <c r="A50" s="174"/>
      <c r="B50" s="16" t="s">
        <v>45</v>
      </c>
      <c r="C50" s="16"/>
      <c r="D50" s="16"/>
      <c r="E50" s="17"/>
      <c r="F50" s="17"/>
      <c r="G50" s="17"/>
      <c r="H50" s="18"/>
      <c r="I50" s="18"/>
      <c r="J50" s="1" t="str">
        <f>IFERROR(ROUND(
C50*W50/$J$4+
D50*W50/$J$4+
E50*W50/$J$4+
F50*W50/$J$4+
G50*W50/$J$4+
H50*$R$2/טבלת_ציונים13[[#This Row],[מס'' שיעורים שנלמדו]]*$H$4/$J$4,1),"")</f>
        <v/>
      </c>
      <c r="K50" s="17"/>
      <c r="L50" s="17"/>
      <c r="M50" s="17"/>
      <c r="N50" s="17"/>
      <c r="O50" s="25" t="str">
        <f t="shared" si="2"/>
        <v/>
      </c>
      <c r="P50" s="1" t="str">
        <f>IF(טבלת_ציונים13[[#This Row],[ציון סופי]]="","",ROUND(IF((O50+N50) &gt; 100,100,O50+N50),1))</f>
        <v/>
      </c>
      <c r="V5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50" s="65">
        <f t="shared" si="0"/>
        <v>0.35</v>
      </c>
      <c r="AN50" s="14"/>
      <c r="AO50" s="14"/>
    </row>
    <row r="51" spans="1:41" ht="18.75" x14ac:dyDescent="0.3">
      <c r="B51" s="16" t="s">
        <v>46</v>
      </c>
      <c r="C51" s="16"/>
      <c r="D51" s="16"/>
      <c r="E51" s="17"/>
      <c r="F51" s="17"/>
      <c r="G51" s="17"/>
      <c r="H51" s="18"/>
      <c r="I51" s="18"/>
      <c r="J51" s="1" t="str">
        <f>IFERROR(ROUND(
C51*W51/$J$4+
D51*W51/$J$4+
E51*W51/$J$4+
F51*W51/$J$4+
G51*W51/$J$4+
H51*$R$2/טבלת_ציונים13[[#This Row],[מס'' שיעורים שנלמדו]]*$H$4/$J$4,1),"")</f>
        <v/>
      </c>
      <c r="K51" s="17"/>
      <c r="L51" s="17"/>
      <c r="M51" s="17"/>
      <c r="N51" s="17"/>
      <c r="O51" s="25" t="str">
        <f t="shared" si="2"/>
        <v/>
      </c>
      <c r="P51" s="1" t="str">
        <f>IF(טבלת_ציונים13[[#This Row],[ציון סופי]]="","",ROUND(IF((O51+N51) &gt; 100,100,O51+N51),1))</f>
        <v/>
      </c>
      <c r="V5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51" s="65">
        <f t="shared" si="0"/>
        <v>0.35</v>
      </c>
      <c r="AN51" s="14"/>
      <c r="AO51" s="14"/>
    </row>
    <row r="52" spans="1:41" ht="18.75" x14ac:dyDescent="0.3">
      <c r="B52" s="16" t="s">
        <v>47</v>
      </c>
      <c r="C52" s="16"/>
      <c r="D52" s="16"/>
      <c r="E52" s="17"/>
      <c r="F52" s="17"/>
      <c r="G52" s="17"/>
      <c r="H52" s="18"/>
      <c r="I52" s="18"/>
      <c r="J52" s="1" t="str">
        <f>IFERROR(ROUND(
C52*W52/$J$4+
D52*W52/$J$4+
E52*W52/$J$4+
F52*W52/$J$4+
G52*W52/$J$4+
H52*$R$2/טבלת_ציונים13[[#This Row],[מס'' שיעורים שנלמדו]]*$H$4/$J$4,1),"")</f>
        <v/>
      </c>
      <c r="K52" s="17"/>
      <c r="L52" s="17"/>
      <c r="M52" s="17"/>
      <c r="N52" s="17"/>
      <c r="O52" s="25" t="str">
        <f t="shared" si="2"/>
        <v/>
      </c>
      <c r="P52" s="1" t="str">
        <f>IF(טבלת_ציונים13[[#This Row],[ציון סופי]]="","",ROUND(IF((O52+N52) &gt; 100,100,O52+N52),1))</f>
        <v/>
      </c>
      <c r="V5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52" s="65">
        <f t="shared" si="0"/>
        <v>0.35</v>
      </c>
      <c r="AN52" s="14"/>
      <c r="AO52" s="14"/>
    </row>
    <row r="53" spans="1:41" ht="18.75" x14ac:dyDescent="0.3">
      <c r="B53" s="16" t="s">
        <v>48</v>
      </c>
      <c r="C53" s="16"/>
      <c r="D53" s="16"/>
      <c r="E53" s="17"/>
      <c r="F53" s="17"/>
      <c r="G53" s="17"/>
      <c r="H53" s="18"/>
      <c r="I53" s="18"/>
      <c r="J53" s="1" t="str">
        <f>IFERROR(ROUND(
C53*W53/$J$4+
D53*W53/$J$4+
E53*W53/$J$4+
F53*W53/$J$4+
G53*W53/$J$4+
H53*$R$2/טבלת_ציונים13[[#This Row],[מס'' שיעורים שנלמדו]]*$H$4/$J$4,1),"")</f>
        <v/>
      </c>
      <c r="K53" s="17"/>
      <c r="L53" s="17"/>
      <c r="M53" s="17"/>
      <c r="N53" s="17"/>
      <c r="O53" s="25" t="str">
        <f t="shared" si="2"/>
        <v/>
      </c>
      <c r="P53" s="1" t="str">
        <f>IF(טבלת_ציונים13[[#This Row],[ציון סופי]]="","",ROUND(IF((O53+N53) &gt; 100,100,O53+N53),1))</f>
        <v/>
      </c>
      <c r="V5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53" s="65">
        <f t="shared" si="0"/>
        <v>0.35</v>
      </c>
      <c r="AN53" s="14"/>
      <c r="AO53" s="14"/>
    </row>
    <row r="54" spans="1:41" ht="18.75" x14ac:dyDescent="0.3">
      <c r="B54" s="16" t="s">
        <v>49</v>
      </c>
      <c r="C54" s="16"/>
      <c r="D54" s="16"/>
      <c r="E54" s="17"/>
      <c r="F54" s="17"/>
      <c r="G54" s="17"/>
      <c r="H54" s="18"/>
      <c r="I54" s="18"/>
      <c r="J54" s="1" t="str">
        <f>IFERROR(ROUND(
C54*W54/$J$4+
D54*W54/$J$4+
E54*W54/$J$4+
F54*W54/$J$4+
G54*W54/$J$4+
H54*$R$2/טבלת_ציונים13[[#This Row],[מס'' שיעורים שנלמדו]]*$H$4/$J$4,1),"")</f>
        <v/>
      </c>
      <c r="K54" s="17"/>
      <c r="L54" s="17"/>
      <c r="M54" s="17"/>
      <c r="N54" s="17"/>
      <c r="O54" s="25" t="str">
        <f t="shared" si="2"/>
        <v/>
      </c>
      <c r="P54" s="1" t="str">
        <f>IF(טבלת_ציונים13[[#This Row],[ציון סופי]]="","",ROUND(IF((O54+N54) &gt; 100,100,O54+N54),1))</f>
        <v/>
      </c>
      <c r="V5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54" s="65">
        <f t="shared" si="0"/>
        <v>0.35</v>
      </c>
      <c r="AN54" s="14"/>
      <c r="AO54" s="14"/>
    </row>
    <row r="55" spans="1:41" ht="18.75" x14ac:dyDescent="0.3">
      <c r="B55" s="16" t="s">
        <v>50</v>
      </c>
      <c r="C55" s="16"/>
      <c r="D55" s="16"/>
      <c r="E55" s="17"/>
      <c r="F55" s="17"/>
      <c r="G55" s="17"/>
      <c r="H55" s="18"/>
      <c r="I55" s="18"/>
      <c r="J55" s="1" t="str">
        <f>IFERROR(ROUND(
C55*W55/$J$4+
D55*W55/$J$4+
E55*W55/$J$4+
F55*W55/$J$4+
G55*W55/$J$4+
H55*$R$2/טבלת_ציונים13[[#This Row],[מס'' שיעורים שנלמדו]]*$H$4/$J$4,1),"")</f>
        <v/>
      </c>
      <c r="K55" s="17"/>
      <c r="L55" s="17"/>
      <c r="M55" s="17"/>
      <c r="N55" s="17"/>
      <c r="O55" s="25" t="str">
        <f t="shared" si="2"/>
        <v/>
      </c>
      <c r="P55" s="1" t="str">
        <f>IF(טבלת_ציונים13[[#This Row],[ציון סופי]]="","",ROUND(IF((O55+N55) &gt; 100,100,O55+N55),1))</f>
        <v/>
      </c>
      <c r="V5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55" s="65">
        <f t="shared" si="0"/>
        <v>0.35</v>
      </c>
      <c r="AN55" s="14"/>
      <c r="AO55" s="14"/>
    </row>
    <row r="56" spans="1:41" ht="18.75" x14ac:dyDescent="0.3">
      <c r="B56" s="16" t="s">
        <v>51</v>
      </c>
      <c r="C56" s="16"/>
      <c r="D56" s="16"/>
      <c r="E56" s="17"/>
      <c r="F56" s="17"/>
      <c r="G56" s="17"/>
      <c r="H56" s="18"/>
      <c r="I56" s="18"/>
      <c r="J56" s="1" t="str">
        <f>IFERROR(ROUND(
C56*W56/$J$4+
D56*W56/$J$4+
E56*W56/$J$4+
F56*W56/$J$4+
G56*W56/$J$4+
H56*$R$2/טבלת_ציונים13[[#This Row],[מס'' שיעורים שנלמדו]]*$H$4/$J$4,1),"")</f>
        <v/>
      </c>
      <c r="K56" s="17"/>
      <c r="L56" s="17"/>
      <c r="M56" s="17"/>
      <c r="N56" s="17"/>
      <c r="O56" s="25" t="str">
        <f t="shared" si="2"/>
        <v/>
      </c>
      <c r="P56" s="1" t="str">
        <f>IF(טבלת_ציונים13[[#This Row],[ציון סופי]]="","",ROUND(IF((O56+N56) &gt; 100,100,O56+N56),1))</f>
        <v/>
      </c>
      <c r="V5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56" s="65">
        <f t="shared" si="0"/>
        <v>0.35</v>
      </c>
      <c r="AN56" s="14"/>
      <c r="AO56" s="14"/>
    </row>
    <row r="57" spans="1:41" ht="18.75" x14ac:dyDescent="0.3">
      <c r="B57" s="16" t="s">
        <v>52</v>
      </c>
      <c r="C57" s="16"/>
      <c r="D57" s="16"/>
      <c r="E57" s="17"/>
      <c r="F57" s="17"/>
      <c r="G57" s="17"/>
      <c r="H57" s="18"/>
      <c r="I57" s="18"/>
      <c r="J57" s="1" t="str">
        <f>IFERROR(ROUND(
C57*W57/$J$4+
D57*W57/$J$4+
E57*W57/$J$4+
F57*W57/$J$4+
G57*W57/$J$4+
H57*$R$2/טבלת_ציונים13[[#This Row],[מס'' שיעורים שנלמדו]]*$H$4/$J$4,1),"")</f>
        <v/>
      </c>
      <c r="K57" s="17"/>
      <c r="L57" s="17"/>
      <c r="M57" s="17"/>
      <c r="N57" s="17"/>
      <c r="O57" s="25" t="str">
        <f t="shared" si="2"/>
        <v/>
      </c>
      <c r="P57" s="1" t="str">
        <f>IF(טבלת_ציונים13[[#This Row],[ציון סופי]]="","",ROUND(IF((O57+N57) &gt; 100,100,O57+N57),1))</f>
        <v/>
      </c>
      <c r="V5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57" s="65">
        <f t="shared" si="0"/>
        <v>0.35</v>
      </c>
      <c r="AN57" s="14"/>
      <c r="AO57" s="14"/>
    </row>
    <row r="58" spans="1:41" ht="18.75" x14ac:dyDescent="0.3">
      <c r="B58" s="16" t="s">
        <v>53</v>
      </c>
      <c r="C58" s="16"/>
      <c r="D58" s="16"/>
      <c r="E58" s="17"/>
      <c r="F58" s="17"/>
      <c r="G58" s="17"/>
      <c r="H58" s="18"/>
      <c r="I58" s="18"/>
      <c r="J58" s="1" t="str">
        <f>IFERROR(ROUND(
C58*W58/$J$4+
D58*W58/$J$4+
E58*W58/$J$4+
F58*W58/$J$4+
G58*W58/$J$4+
H58*$R$2/טבלת_ציונים13[[#This Row],[מס'' שיעורים שנלמדו]]*$H$4/$J$4,1),"")</f>
        <v/>
      </c>
      <c r="K58" s="17"/>
      <c r="L58" s="17"/>
      <c r="M58" s="17"/>
      <c r="N58" s="17"/>
      <c r="O58" s="25" t="str">
        <f t="shared" si="2"/>
        <v/>
      </c>
      <c r="P58" s="1" t="str">
        <f>IF(טבלת_ציונים13[[#This Row],[ציון סופי]]="","",ROUND(IF((O58+N58) &gt; 100,100,O58+N58),1))</f>
        <v/>
      </c>
      <c r="V5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58" s="65">
        <f t="shared" si="0"/>
        <v>0.35</v>
      </c>
      <c r="AN58" s="14"/>
      <c r="AO58" s="14"/>
    </row>
    <row r="59" spans="1:41" ht="18.75" x14ac:dyDescent="0.3">
      <c r="B59" s="16" t="s">
        <v>54</v>
      </c>
      <c r="C59" s="16"/>
      <c r="D59" s="16"/>
      <c r="E59" s="17"/>
      <c r="F59" s="17"/>
      <c r="G59" s="17"/>
      <c r="H59" s="18"/>
      <c r="I59" s="18"/>
      <c r="J59" s="1" t="str">
        <f>IFERROR(ROUND(
C59*W59/$J$4+
D59*W59/$J$4+
E59*W59/$J$4+
F59*W59/$J$4+
G59*W59/$J$4+
H59*$R$2/טבלת_ציונים13[[#This Row],[מס'' שיעורים שנלמדו]]*$H$4/$J$4,1),"")</f>
        <v/>
      </c>
      <c r="K59" s="17"/>
      <c r="L59" s="17"/>
      <c r="M59" s="17"/>
      <c r="N59" s="17"/>
      <c r="O59" s="25" t="str">
        <f t="shared" si="2"/>
        <v/>
      </c>
      <c r="P59" s="1" t="str">
        <f>IF(טבלת_ציונים13[[#This Row],[ציון סופי]]="","",ROUND(IF((O59+N59) &gt; 100,100,O59+N59),1))</f>
        <v/>
      </c>
      <c r="V5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59" s="65">
        <f t="shared" si="0"/>
        <v>0.35</v>
      </c>
      <c r="AN59" s="14"/>
      <c r="AO59" s="14"/>
    </row>
    <row r="60" spans="1:41" ht="18.75" x14ac:dyDescent="0.3">
      <c r="B60" s="16" t="s">
        <v>55</v>
      </c>
      <c r="C60" s="16"/>
      <c r="D60" s="16"/>
      <c r="E60" s="17"/>
      <c r="F60" s="17"/>
      <c r="G60" s="17"/>
      <c r="H60" s="18"/>
      <c r="I60" s="18"/>
      <c r="J60" s="1" t="str">
        <f>IFERROR(ROUND(
C60*W60/$J$4+
D60*W60/$J$4+
E60*W60/$J$4+
F60*W60/$J$4+
G60*W60/$J$4+
H60*$R$2/טבלת_ציונים13[[#This Row],[מס'' שיעורים שנלמדו]]*$H$4/$J$4,1),"")</f>
        <v/>
      </c>
      <c r="K60" s="17"/>
      <c r="L60" s="17"/>
      <c r="M60" s="17"/>
      <c r="N60" s="17"/>
      <c r="O60" s="25" t="str">
        <f t="shared" si="2"/>
        <v/>
      </c>
      <c r="P60" s="1" t="str">
        <f>IF(טבלת_ציונים13[[#This Row],[ציון סופי]]="","",ROUND(IF((O60+N60) &gt; 100,100,O60+N60),1))</f>
        <v/>
      </c>
      <c r="V6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60" s="65">
        <f t="shared" si="0"/>
        <v>0.35</v>
      </c>
      <c r="AN60" s="14"/>
      <c r="AO60" s="14"/>
    </row>
    <row r="61" spans="1:41" ht="18.75" x14ac:dyDescent="0.3">
      <c r="B61" s="16" t="s">
        <v>56</v>
      </c>
      <c r="C61" s="16"/>
      <c r="D61" s="16"/>
      <c r="E61" s="17"/>
      <c r="F61" s="17"/>
      <c r="G61" s="17"/>
      <c r="H61" s="18"/>
      <c r="I61" s="18"/>
      <c r="J61" s="1" t="str">
        <f>IFERROR(ROUND(
C61*W61/$J$4+
D61*W61/$J$4+
E61*W61/$J$4+
F61*W61/$J$4+
G61*W61/$J$4+
H61*$R$2/טבלת_ציונים13[[#This Row],[מס'' שיעורים שנלמדו]]*$H$4/$J$4,1),"")</f>
        <v/>
      </c>
      <c r="K61" s="17"/>
      <c r="L61" s="17"/>
      <c r="M61" s="17"/>
      <c r="N61" s="17"/>
      <c r="O61" s="25" t="str">
        <f t="shared" si="2"/>
        <v/>
      </c>
      <c r="P61" s="1" t="str">
        <f>IF(טבלת_ציונים13[[#This Row],[ציון סופי]]="","",ROUND(IF((O61+N61) &gt; 100,100,O61+N61),1))</f>
        <v/>
      </c>
      <c r="V6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61" s="65">
        <f t="shared" si="0"/>
        <v>0.35</v>
      </c>
      <c r="AN61" s="14"/>
      <c r="AO61" s="14"/>
    </row>
    <row r="62" spans="1:41" ht="18.75" x14ac:dyDescent="0.3">
      <c r="B62" s="16" t="s">
        <v>57</v>
      </c>
      <c r="C62" s="16"/>
      <c r="D62" s="16"/>
      <c r="E62" s="17"/>
      <c r="F62" s="17"/>
      <c r="G62" s="17"/>
      <c r="H62" s="18"/>
      <c r="I62" s="18"/>
      <c r="J62" s="1" t="str">
        <f>IFERROR(ROUND(
C62*W62/$J$4+
D62*W62/$J$4+
E62*W62/$J$4+
F62*W62/$J$4+
G62*W62/$J$4+
H62*$R$2/טבלת_ציונים13[[#This Row],[מס'' שיעורים שנלמדו]]*$H$4/$J$4,1),"")</f>
        <v/>
      </c>
      <c r="K62" s="17"/>
      <c r="L62" s="17"/>
      <c r="M62" s="17"/>
      <c r="N62" s="17"/>
      <c r="O62" s="25" t="str">
        <f t="shared" si="2"/>
        <v/>
      </c>
      <c r="P62" s="1" t="str">
        <f>IF(טבלת_ציונים13[[#This Row],[ציון סופי]]="","",ROUND(IF((O62+N62) &gt; 100,100,O62+N62),1))</f>
        <v/>
      </c>
      <c r="V6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62" s="65">
        <f t="shared" si="0"/>
        <v>0.35</v>
      </c>
      <c r="AN62" s="14"/>
      <c r="AO62" s="14"/>
    </row>
    <row r="63" spans="1:41" ht="18.75" x14ac:dyDescent="0.3">
      <c r="B63" s="16" t="s">
        <v>58</v>
      </c>
      <c r="C63" s="16"/>
      <c r="D63" s="16"/>
      <c r="E63" s="17"/>
      <c r="F63" s="17"/>
      <c r="G63" s="17"/>
      <c r="H63" s="18"/>
      <c r="I63" s="18"/>
      <c r="J63" s="1" t="str">
        <f>IFERROR(ROUND(
C63*W63/$J$4+
D63*W63/$J$4+
E63*W63/$J$4+
F63*W63/$J$4+
G63*W63/$J$4+
H63*$R$2/טבלת_ציונים13[[#This Row],[מס'' שיעורים שנלמדו]]*$H$4/$J$4,1),"")</f>
        <v/>
      </c>
      <c r="K63" s="17"/>
      <c r="L63" s="17"/>
      <c r="M63" s="17"/>
      <c r="N63" s="17"/>
      <c r="O63" s="25" t="str">
        <f t="shared" si="2"/>
        <v/>
      </c>
      <c r="P63" s="1" t="str">
        <f>IF(טבלת_ציונים13[[#This Row],[ציון סופי]]="","",ROUND(IF((O63+N63) &gt; 100,100,O63+N63),1))</f>
        <v/>
      </c>
      <c r="V6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63" s="65">
        <f t="shared" si="0"/>
        <v>0.35</v>
      </c>
      <c r="AN63" s="14"/>
      <c r="AO63" s="14"/>
    </row>
    <row r="64" spans="1:41" ht="18.75" x14ac:dyDescent="0.3">
      <c r="B64" s="16" t="s">
        <v>59</v>
      </c>
      <c r="C64" s="16"/>
      <c r="D64" s="16"/>
      <c r="E64" s="17"/>
      <c r="F64" s="17"/>
      <c r="G64" s="17"/>
      <c r="H64" s="18"/>
      <c r="I64" s="18"/>
      <c r="J64" s="1" t="str">
        <f>IFERROR(ROUND(
C64*W64/$J$4+
D64*W64/$J$4+
E64*W64/$J$4+
F64*W64/$J$4+
G64*W64/$J$4+
H64*$R$2/טבלת_ציונים13[[#This Row],[מס'' שיעורים שנלמדו]]*$H$4/$J$4,1),"")</f>
        <v/>
      </c>
      <c r="K64" s="17"/>
      <c r="L64" s="17"/>
      <c r="M64" s="17"/>
      <c r="N64" s="17"/>
      <c r="O64" s="25" t="str">
        <f t="shared" si="2"/>
        <v/>
      </c>
      <c r="P64" s="1" t="str">
        <f>IF(טבלת_ציונים13[[#This Row],[ציון סופי]]="","",ROUND(IF((O64+N64) &gt; 100,100,O64+N64),1))</f>
        <v/>
      </c>
      <c r="V6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64" s="65">
        <f t="shared" si="0"/>
        <v>0.35</v>
      </c>
      <c r="AN64" s="14"/>
      <c r="AO64" s="14"/>
    </row>
    <row r="65" spans="2:41" ht="18.75" x14ac:dyDescent="0.3">
      <c r="B65" s="20" t="s">
        <v>60</v>
      </c>
      <c r="C65" s="20"/>
      <c r="D65" s="20"/>
      <c r="E65" s="21"/>
      <c r="F65" s="21"/>
      <c r="G65" s="21"/>
      <c r="H65" s="18"/>
      <c r="I65" s="18"/>
      <c r="J65" s="1" t="str">
        <f>IFERROR(ROUND(
C65*W65/$J$4+
D65*W65/$J$4+
E65*W65/$J$4+
F65*W65/$J$4+
G65*W65/$J$4+
H65*$R$2/טבלת_ציונים13[[#This Row],[מס'' שיעורים שנלמדו]]*$H$4/$J$4,1),"")</f>
        <v/>
      </c>
      <c r="K65" s="17"/>
      <c r="L65" s="17"/>
      <c r="M65" s="17"/>
      <c r="N65" s="17"/>
      <c r="O65" s="26" t="str">
        <f t="shared" si="2"/>
        <v/>
      </c>
      <c r="P65" s="1" t="str">
        <f>IF(טבלת_ציונים13[[#This Row],[ציון סופי]]="","",ROUND(IF((O65+N65) &gt; 100,100,O65+N65),1))</f>
        <v/>
      </c>
      <c r="V6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W65" s="65">
        <f t="shared" si="0"/>
        <v>0.35</v>
      </c>
      <c r="AN65" s="14"/>
      <c r="AO65" s="14"/>
    </row>
    <row r="66" spans="2:41" ht="18.75" x14ac:dyDescent="0.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22"/>
    </row>
    <row r="67" spans="2:41" ht="18.75" x14ac:dyDescent="0.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22"/>
    </row>
    <row r="68" spans="2:41" ht="18.75" x14ac:dyDescent="0.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22"/>
    </row>
    <row r="69" spans="2:41" ht="18.75" x14ac:dyDescent="0.3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22"/>
    </row>
    <row r="70" spans="2:41" ht="18.75" x14ac:dyDescent="0.3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22"/>
    </row>
    <row r="71" spans="2:41" ht="18.75" x14ac:dyDescent="0.3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22"/>
    </row>
    <row r="72" spans="2:41" ht="18.75" x14ac:dyDescent="0.3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22"/>
    </row>
    <row r="73" spans="2:41" ht="18.75" x14ac:dyDescent="0.3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22"/>
    </row>
    <row r="74" spans="2:41" ht="18.75" x14ac:dyDescent="0.3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22"/>
    </row>
    <row r="75" spans="2:41" ht="18.75" x14ac:dyDescent="0.3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22"/>
    </row>
    <row r="76" spans="2:41" ht="18.75" x14ac:dyDescent="0.3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22"/>
    </row>
    <row r="77" spans="2:41" ht="18.75" x14ac:dyDescent="0.3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22"/>
    </row>
    <row r="78" spans="2:41" ht="18.75" x14ac:dyDescent="0.3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22"/>
    </row>
    <row r="79" spans="2:41" ht="18.75" x14ac:dyDescent="0.3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22"/>
    </row>
    <row r="80" spans="2:41" ht="18.75" x14ac:dyDescent="0.3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22"/>
    </row>
    <row r="81" spans="2:16" ht="18.75" x14ac:dyDescent="0.3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22"/>
    </row>
    <row r="82" spans="2:16" ht="18.75" x14ac:dyDescent="0.3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22"/>
    </row>
    <row r="83" spans="2:16" ht="18.75" x14ac:dyDescent="0.3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22"/>
    </row>
    <row r="84" spans="2:16" ht="18.75" x14ac:dyDescent="0.3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22"/>
    </row>
    <row r="85" spans="2:16" ht="18.75" x14ac:dyDescent="0.3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22"/>
    </row>
    <row r="86" spans="2:16" ht="18.75" x14ac:dyDescent="0.3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22"/>
    </row>
    <row r="87" spans="2:16" ht="18.75" x14ac:dyDescent="0.3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22"/>
    </row>
    <row r="88" spans="2:16" ht="18.75" x14ac:dyDescent="0.3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22"/>
    </row>
    <row r="89" spans="2:16" ht="18.75" x14ac:dyDescent="0.3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22"/>
    </row>
    <row r="90" spans="2:16" ht="18.75" x14ac:dyDescent="0.3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22"/>
    </row>
    <row r="91" spans="2:16" ht="18.75" x14ac:dyDescent="0.3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22"/>
    </row>
    <row r="92" spans="2:16" ht="18.75" x14ac:dyDescent="0.3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22"/>
    </row>
    <row r="93" spans="2:16" ht="18.75" x14ac:dyDescent="0.3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22"/>
    </row>
    <row r="94" spans="2:16" ht="18.75" x14ac:dyDescent="0.3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22"/>
    </row>
    <row r="95" spans="2:16" ht="18.75" x14ac:dyDescent="0.3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22"/>
    </row>
    <row r="96" spans="2:16" ht="18.75" x14ac:dyDescent="0.3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22"/>
    </row>
    <row r="97" spans="2:16" ht="18.75" x14ac:dyDescent="0.3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22"/>
    </row>
    <row r="98" spans="2:16" ht="18.75" x14ac:dyDescent="0.3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22"/>
    </row>
    <row r="99" spans="2:16" ht="18.75" x14ac:dyDescent="0.3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22"/>
    </row>
    <row r="100" spans="2:16" ht="18.75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22"/>
    </row>
    <row r="101" spans="2:16" ht="18.75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22"/>
    </row>
    <row r="102" spans="2:16" ht="18.75" x14ac:dyDescent="0.3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22"/>
    </row>
    <row r="103" spans="2:16" ht="18.75" x14ac:dyDescent="0.3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22"/>
    </row>
    <row r="104" spans="2:16" ht="18.75" x14ac:dyDescent="0.3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22"/>
    </row>
    <row r="105" spans="2:16" ht="18.75" x14ac:dyDescent="0.3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22"/>
    </row>
    <row r="106" spans="2:16" ht="18.75" x14ac:dyDescent="0.3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22"/>
    </row>
    <row r="107" spans="2:16" ht="18.75" x14ac:dyDescent="0.3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22"/>
    </row>
    <row r="108" spans="2:16" ht="18.75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22"/>
    </row>
    <row r="109" spans="2:16" ht="18.75" x14ac:dyDescent="0.3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22"/>
    </row>
    <row r="110" spans="2:16" ht="18.75" x14ac:dyDescent="0.3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22"/>
    </row>
    <row r="111" spans="2:16" ht="18.75" x14ac:dyDescent="0.3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22"/>
    </row>
    <row r="112" spans="2:16" ht="18.75" x14ac:dyDescent="0.3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22"/>
    </row>
    <row r="113" spans="2:16" ht="18.75" x14ac:dyDescent="0.3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22"/>
    </row>
    <row r="114" spans="2:16" ht="18.75" x14ac:dyDescent="0.3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22"/>
    </row>
    <row r="115" spans="2:16" ht="18.75" x14ac:dyDescent="0.3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22"/>
    </row>
    <row r="116" spans="2:16" ht="18.75" x14ac:dyDescent="0.3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22"/>
    </row>
    <row r="117" spans="2:16" ht="18.75" x14ac:dyDescent="0.3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22"/>
    </row>
    <row r="118" spans="2:16" ht="18.75" x14ac:dyDescent="0.3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22"/>
    </row>
    <row r="119" spans="2:16" ht="18.75" x14ac:dyDescent="0.3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22"/>
    </row>
    <row r="120" spans="2:16" ht="18.75" x14ac:dyDescent="0.3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22"/>
    </row>
    <row r="121" spans="2:16" ht="18.75" x14ac:dyDescent="0.3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22"/>
    </row>
    <row r="122" spans="2:16" ht="18.75" x14ac:dyDescent="0.3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22"/>
    </row>
    <row r="123" spans="2:16" ht="18.75" x14ac:dyDescent="0.3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22"/>
    </row>
    <row r="124" spans="2:16" ht="18.75" x14ac:dyDescent="0.3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22"/>
    </row>
    <row r="125" spans="2:16" ht="18.75" x14ac:dyDescent="0.3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22"/>
    </row>
    <row r="126" spans="2:16" ht="18.75" x14ac:dyDescent="0.3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22"/>
    </row>
    <row r="127" spans="2:16" ht="18.75" x14ac:dyDescent="0.3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22"/>
    </row>
    <row r="128" spans="2:16" ht="18.75" x14ac:dyDescent="0.3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22"/>
    </row>
    <row r="129" spans="2:16" ht="18.75" x14ac:dyDescent="0.3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22"/>
    </row>
    <row r="130" spans="2:16" ht="18.75" x14ac:dyDescent="0.3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22"/>
    </row>
    <row r="131" spans="2:16" ht="18.75" x14ac:dyDescent="0.3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22"/>
    </row>
    <row r="132" spans="2:16" ht="18.75" x14ac:dyDescent="0.3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22"/>
    </row>
    <row r="133" spans="2:16" ht="18.75" x14ac:dyDescent="0.3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22"/>
    </row>
    <row r="134" spans="2:16" ht="18.75" x14ac:dyDescent="0.3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22"/>
    </row>
    <row r="135" spans="2:16" ht="18.75" x14ac:dyDescent="0.3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22"/>
    </row>
    <row r="136" spans="2:16" ht="18.75" x14ac:dyDescent="0.3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22"/>
    </row>
    <row r="137" spans="2:16" ht="18.75" x14ac:dyDescent="0.3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22"/>
    </row>
    <row r="138" spans="2:16" ht="18.75" x14ac:dyDescent="0.3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22"/>
    </row>
    <row r="139" spans="2:16" ht="18.75" x14ac:dyDescent="0.3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22"/>
    </row>
    <row r="140" spans="2:16" ht="18.75" x14ac:dyDescent="0.3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22"/>
    </row>
    <row r="141" spans="2:16" ht="18.75" x14ac:dyDescent="0.3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22"/>
    </row>
    <row r="142" spans="2:16" ht="18.75" x14ac:dyDescent="0.3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22"/>
    </row>
    <row r="143" spans="2:16" ht="18.75" x14ac:dyDescent="0.3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22"/>
    </row>
    <row r="144" spans="2:16" ht="18.75" x14ac:dyDescent="0.3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22"/>
    </row>
    <row r="145" spans="2:16" ht="18.75" x14ac:dyDescent="0.3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22"/>
    </row>
    <row r="146" spans="2:16" ht="18.75" x14ac:dyDescent="0.3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22"/>
    </row>
    <row r="147" spans="2:16" ht="18.75" x14ac:dyDescent="0.3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22"/>
    </row>
    <row r="148" spans="2:16" ht="18.75" x14ac:dyDescent="0.3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22"/>
    </row>
    <row r="149" spans="2:16" ht="18.75" x14ac:dyDescent="0.3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22"/>
    </row>
    <row r="150" spans="2:16" ht="18.75" x14ac:dyDescent="0.3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22"/>
    </row>
    <row r="151" spans="2:16" ht="18.75" x14ac:dyDescent="0.3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22"/>
    </row>
    <row r="152" spans="2:16" ht="18.75" x14ac:dyDescent="0.3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22"/>
    </row>
    <row r="153" spans="2:16" ht="18.75" x14ac:dyDescent="0.3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22"/>
    </row>
    <row r="154" spans="2:16" ht="18.75" x14ac:dyDescent="0.3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22"/>
    </row>
    <row r="155" spans="2:16" ht="18.75" x14ac:dyDescent="0.3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22"/>
    </row>
    <row r="156" spans="2:16" ht="18.75" x14ac:dyDescent="0.3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22"/>
    </row>
    <row r="157" spans="2:16" ht="18.75" x14ac:dyDescent="0.3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22"/>
    </row>
    <row r="158" spans="2:16" ht="18.75" x14ac:dyDescent="0.3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22"/>
    </row>
    <row r="159" spans="2:16" ht="18.75" x14ac:dyDescent="0.3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22"/>
    </row>
    <row r="160" spans="2:16" ht="18.75" x14ac:dyDescent="0.3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22"/>
    </row>
    <row r="161" spans="2:16" ht="18.75" x14ac:dyDescent="0.3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22"/>
    </row>
    <row r="162" spans="2:16" ht="18.75" x14ac:dyDescent="0.3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22"/>
    </row>
    <row r="163" spans="2:16" ht="18.75" x14ac:dyDescent="0.3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22"/>
    </row>
    <row r="164" spans="2:16" ht="18.75" x14ac:dyDescent="0.3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22"/>
    </row>
    <row r="165" spans="2:16" ht="18.75" x14ac:dyDescent="0.3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22"/>
    </row>
    <row r="166" spans="2:16" ht="18.75" x14ac:dyDescent="0.3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22"/>
    </row>
    <row r="167" spans="2:16" ht="18.75" x14ac:dyDescent="0.3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22"/>
    </row>
    <row r="168" spans="2:16" ht="18.75" x14ac:dyDescent="0.3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22"/>
    </row>
    <row r="169" spans="2:16" ht="18.75" x14ac:dyDescent="0.3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22"/>
    </row>
    <row r="170" spans="2:16" ht="18.75" x14ac:dyDescent="0.3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22"/>
    </row>
    <row r="171" spans="2:16" ht="18.75" x14ac:dyDescent="0.3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22"/>
    </row>
    <row r="172" spans="2:16" ht="18.75" x14ac:dyDescent="0.3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22"/>
    </row>
    <row r="173" spans="2:16" ht="18.75" x14ac:dyDescent="0.3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22"/>
    </row>
    <row r="174" spans="2:16" ht="18.75" x14ac:dyDescent="0.3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22"/>
    </row>
    <row r="175" spans="2:16" ht="18.75" x14ac:dyDescent="0.3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22"/>
    </row>
    <row r="176" spans="2:16" ht="18.75" x14ac:dyDescent="0.3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22"/>
    </row>
    <row r="177" spans="2:16" ht="18.75" x14ac:dyDescent="0.3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22"/>
    </row>
    <row r="178" spans="2:16" ht="18.75" x14ac:dyDescent="0.3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22"/>
    </row>
    <row r="179" spans="2:16" ht="18.75" x14ac:dyDescent="0.3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22"/>
    </row>
    <row r="180" spans="2:16" ht="18.75" x14ac:dyDescent="0.3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22"/>
    </row>
    <row r="181" spans="2:16" ht="18.75" x14ac:dyDescent="0.3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22"/>
    </row>
    <row r="182" spans="2:16" ht="18.75" x14ac:dyDescent="0.3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22"/>
    </row>
    <row r="183" spans="2:16" ht="18.75" x14ac:dyDescent="0.3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22"/>
    </row>
    <row r="184" spans="2:16" ht="18.75" x14ac:dyDescent="0.3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22"/>
    </row>
    <row r="185" spans="2:16" ht="18.75" x14ac:dyDescent="0.3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22"/>
    </row>
    <row r="186" spans="2:16" ht="18.75" x14ac:dyDescent="0.3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22"/>
    </row>
    <row r="187" spans="2:16" ht="18.75" x14ac:dyDescent="0.3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22"/>
    </row>
    <row r="188" spans="2:16" ht="18.75" x14ac:dyDescent="0.3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22"/>
    </row>
    <row r="189" spans="2:16" ht="18.75" x14ac:dyDescent="0.3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22"/>
    </row>
    <row r="190" spans="2:16" ht="18.75" x14ac:dyDescent="0.3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22"/>
    </row>
    <row r="191" spans="2:16" ht="18.75" x14ac:dyDescent="0.3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22"/>
    </row>
    <row r="192" spans="2:16" ht="18.75" x14ac:dyDescent="0.3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22"/>
    </row>
    <row r="193" spans="2:16" ht="18.75" x14ac:dyDescent="0.3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22"/>
    </row>
    <row r="194" spans="2:16" ht="18.75" x14ac:dyDescent="0.3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22"/>
    </row>
    <row r="195" spans="2:16" ht="18.75" x14ac:dyDescent="0.3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22"/>
    </row>
    <row r="196" spans="2:16" ht="18.75" x14ac:dyDescent="0.3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22"/>
    </row>
    <row r="197" spans="2:16" ht="18.75" x14ac:dyDescent="0.3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22"/>
    </row>
    <row r="198" spans="2:16" ht="18.75" x14ac:dyDescent="0.3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22"/>
    </row>
    <row r="199" spans="2:16" ht="18.75" x14ac:dyDescent="0.3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22"/>
    </row>
    <row r="200" spans="2:16" ht="18.75" x14ac:dyDescent="0.3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22"/>
    </row>
    <row r="201" spans="2:16" ht="18.75" x14ac:dyDescent="0.3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22"/>
    </row>
    <row r="202" spans="2:16" ht="18.75" x14ac:dyDescent="0.3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22"/>
    </row>
    <row r="203" spans="2:16" ht="18.75" x14ac:dyDescent="0.3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22"/>
    </row>
    <row r="204" spans="2:16" ht="18.75" x14ac:dyDescent="0.3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22"/>
    </row>
    <row r="205" spans="2:16" ht="18.75" x14ac:dyDescent="0.3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22"/>
    </row>
    <row r="206" spans="2:16" ht="18.75" x14ac:dyDescent="0.3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22"/>
    </row>
    <row r="207" spans="2:16" ht="18.75" x14ac:dyDescent="0.3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22"/>
    </row>
    <row r="208" spans="2:16" ht="18.75" x14ac:dyDescent="0.3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22"/>
    </row>
    <row r="209" spans="2:16" ht="18.75" x14ac:dyDescent="0.3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22"/>
    </row>
    <row r="210" spans="2:16" ht="18.75" x14ac:dyDescent="0.3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22"/>
    </row>
    <row r="211" spans="2:16" ht="18.75" x14ac:dyDescent="0.3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22"/>
    </row>
    <row r="212" spans="2:16" ht="18.75" x14ac:dyDescent="0.3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22"/>
    </row>
    <row r="213" spans="2:16" ht="18.75" x14ac:dyDescent="0.3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22"/>
    </row>
    <row r="214" spans="2:16" ht="18.75" x14ac:dyDescent="0.3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22"/>
    </row>
    <row r="215" spans="2:16" ht="18.75" x14ac:dyDescent="0.3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22"/>
    </row>
    <row r="216" spans="2:16" ht="18.75" x14ac:dyDescent="0.3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22"/>
    </row>
    <row r="217" spans="2:16" ht="18.75" x14ac:dyDescent="0.3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22"/>
    </row>
    <row r="218" spans="2:16" ht="18.75" x14ac:dyDescent="0.3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22"/>
    </row>
    <row r="219" spans="2:16" ht="18.75" x14ac:dyDescent="0.3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22"/>
    </row>
    <row r="220" spans="2:16" ht="18.75" x14ac:dyDescent="0.3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22"/>
    </row>
    <row r="221" spans="2:16" ht="18.75" x14ac:dyDescent="0.3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22"/>
    </row>
    <row r="222" spans="2:16" ht="18.75" x14ac:dyDescent="0.3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22"/>
    </row>
    <row r="223" spans="2:16" ht="18.75" x14ac:dyDescent="0.3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22"/>
    </row>
    <row r="224" spans="2:16" ht="18.75" x14ac:dyDescent="0.3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22"/>
    </row>
    <row r="225" spans="2:16" ht="18.75" x14ac:dyDescent="0.3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22"/>
    </row>
    <row r="226" spans="2:16" ht="18.75" x14ac:dyDescent="0.3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22"/>
    </row>
    <row r="227" spans="2:16" ht="18.75" x14ac:dyDescent="0.3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22"/>
    </row>
    <row r="228" spans="2:16" ht="18.75" x14ac:dyDescent="0.3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22"/>
    </row>
    <row r="229" spans="2:16" ht="18.75" x14ac:dyDescent="0.3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22"/>
    </row>
    <row r="230" spans="2:16" ht="18.75" x14ac:dyDescent="0.3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22"/>
    </row>
    <row r="231" spans="2:16" ht="18.75" x14ac:dyDescent="0.3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22"/>
    </row>
    <row r="232" spans="2:16" ht="18.75" x14ac:dyDescent="0.3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22"/>
    </row>
    <row r="233" spans="2:16" ht="18.75" x14ac:dyDescent="0.3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22"/>
    </row>
    <row r="234" spans="2:16" ht="18.75" x14ac:dyDescent="0.3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22"/>
    </row>
    <row r="235" spans="2:16" ht="18.75" x14ac:dyDescent="0.3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22"/>
    </row>
    <row r="236" spans="2:16" ht="18.75" x14ac:dyDescent="0.3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22"/>
    </row>
    <row r="237" spans="2:16" ht="18.75" x14ac:dyDescent="0.3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22"/>
    </row>
    <row r="238" spans="2:16" ht="18.75" x14ac:dyDescent="0.3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22"/>
    </row>
    <row r="239" spans="2:16" ht="18.75" x14ac:dyDescent="0.3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22"/>
    </row>
    <row r="240" spans="2:16" ht="18.75" x14ac:dyDescent="0.3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22"/>
    </row>
    <row r="241" spans="2:16" ht="18.75" x14ac:dyDescent="0.3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22"/>
    </row>
    <row r="242" spans="2:16" ht="18.75" x14ac:dyDescent="0.3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22"/>
    </row>
    <row r="243" spans="2:16" ht="18.75" x14ac:dyDescent="0.3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22"/>
    </row>
    <row r="244" spans="2:16" ht="18.75" x14ac:dyDescent="0.3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22"/>
    </row>
    <row r="245" spans="2:16" ht="18.75" x14ac:dyDescent="0.3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22"/>
    </row>
    <row r="246" spans="2:16" ht="18.75" x14ac:dyDescent="0.3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22"/>
    </row>
    <row r="247" spans="2:16" ht="18.75" x14ac:dyDescent="0.3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22"/>
    </row>
    <row r="248" spans="2:16" ht="18.75" x14ac:dyDescent="0.3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22"/>
    </row>
    <row r="249" spans="2:16" ht="18.75" x14ac:dyDescent="0.3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22"/>
    </row>
    <row r="250" spans="2:16" ht="18.75" x14ac:dyDescent="0.3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22"/>
    </row>
    <row r="251" spans="2:16" ht="18.75" x14ac:dyDescent="0.3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22"/>
    </row>
    <row r="252" spans="2:16" ht="18.75" x14ac:dyDescent="0.3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22"/>
    </row>
    <row r="253" spans="2:16" ht="18.75" x14ac:dyDescent="0.3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22"/>
    </row>
    <row r="254" spans="2:16" ht="18.75" x14ac:dyDescent="0.3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22"/>
    </row>
    <row r="255" spans="2:16" ht="18.75" x14ac:dyDescent="0.3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22"/>
    </row>
    <row r="256" spans="2:16" ht="18.75" x14ac:dyDescent="0.3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22"/>
    </row>
    <row r="257" spans="2:16" ht="18.75" x14ac:dyDescent="0.3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22"/>
    </row>
    <row r="258" spans="2:16" ht="18.75" x14ac:dyDescent="0.3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22"/>
    </row>
    <row r="259" spans="2:16" ht="18.75" x14ac:dyDescent="0.3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22"/>
    </row>
    <row r="260" spans="2:16" ht="18.75" x14ac:dyDescent="0.3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22"/>
    </row>
    <row r="261" spans="2:16" ht="18.75" x14ac:dyDescent="0.3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22"/>
    </row>
    <row r="262" spans="2:16" ht="18.75" x14ac:dyDescent="0.3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22"/>
    </row>
    <row r="263" spans="2:16" ht="18.75" x14ac:dyDescent="0.3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22"/>
    </row>
    <row r="264" spans="2:16" ht="18.75" x14ac:dyDescent="0.3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22"/>
    </row>
    <row r="265" spans="2:16" ht="18.75" x14ac:dyDescent="0.3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22"/>
    </row>
    <row r="266" spans="2:16" ht="18.75" x14ac:dyDescent="0.3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22"/>
    </row>
    <row r="267" spans="2:16" ht="18.75" x14ac:dyDescent="0.3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22"/>
    </row>
    <row r="268" spans="2:16" ht="18.75" x14ac:dyDescent="0.3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22"/>
    </row>
    <row r="269" spans="2:16" ht="18.75" x14ac:dyDescent="0.3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22"/>
    </row>
    <row r="270" spans="2:16" ht="18.75" x14ac:dyDescent="0.3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22"/>
    </row>
    <row r="271" spans="2:16" ht="18.75" x14ac:dyDescent="0.3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22"/>
    </row>
    <row r="272" spans="2:16" ht="18.75" x14ac:dyDescent="0.3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22"/>
    </row>
    <row r="273" spans="2:16" ht="18.75" x14ac:dyDescent="0.3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22"/>
    </row>
    <row r="274" spans="2:16" ht="18.75" x14ac:dyDescent="0.3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22"/>
    </row>
    <row r="275" spans="2:16" ht="18.75" x14ac:dyDescent="0.3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22"/>
    </row>
    <row r="276" spans="2:16" ht="18.75" x14ac:dyDescent="0.3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22"/>
    </row>
    <row r="277" spans="2:16" ht="18.75" x14ac:dyDescent="0.3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22"/>
    </row>
    <row r="278" spans="2:16" ht="18.75" x14ac:dyDescent="0.3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22"/>
    </row>
    <row r="279" spans="2:16" ht="18.75" x14ac:dyDescent="0.3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22"/>
    </row>
    <row r="280" spans="2:16" ht="18.75" x14ac:dyDescent="0.3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22"/>
    </row>
    <row r="281" spans="2:16" ht="18.75" x14ac:dyDescent="0.3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22"/>
    </row>
    <row r="282" spans="2:16" ht="18.75" x14ac:dyDescent="0.3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22"/>
    </row>
    <row r="283" spans="2:16" ht="18.75" x14ac:dyDescent="0.3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22"/>
    </row>
    <row r="284" spans="2:16" ht="18.75" x14ac:dyDescent="0.3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22"/>
    </row>
    <row r="285" spans="2:16" ht="18.75" x14ac:dyDescent="0.3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22"/>
    </row>
    <row r="286" spans="2:16" ht="18.75" x14ac:dyDescent="0.3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22"/>
    </row>
    <row r="287" spans="2:16" ht="18.75" x14ac:dyDescent="0.3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22"/>
    </row>
    <row r="288" spans="2:16" ht="18.75" x14ac:dyDescent="0.3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22"/>
    </row>
    <row r="289" spans="2:16" ht="18.75" x14ac:dyDescent="0.3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22"/>
    </row>
    <row r="290" spans="2:16" ht="18.75" x14ac:dyDescent="0.3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22"/>
    </row>
    <row r="291" spans="2:16" ht="18.75" x14ac:dyDescent="0.3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22"/>
    </row>
    <row r="292" spans="2:16" ht="18.75" x14ac:dyDescent="0.3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22"/>
    </row>
    <row r="293" spans="2:16" ht="18.75" x14ac:dyDescent="0.3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22"/>
    </row>
    <row r="294" spans="2:16" ht="18.75" x14ac:dyDescent="0.3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22"/>
    </row>
    <row r="295" spans="2:16" ht="18.75" x14ac:dyDescent="0.3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22"/>
    </row>
    <row r="296" spans="2:16" ht="18.75" x14ac:dyDescent="0.3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22"/>
    </row>
    <row r="297" spans="2:16" ht="18.75" x14ac:dyDescent="0.3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22"/>
    </row>
    <row r="298" spans="2:16" ht="18.75" x14ac:dyDescent="0.3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22"/>
    </row>
    <row r="299" spans="2:16" ht="18.75" x14ac:dyDescent="0.3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22"/>
    </row>
    <row r="300" spans="2:16" ht="18.75" x14ac:dyDescent="0.3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22"/>
    </row>
    <row r="301" spans="2:16" ht="18.75" x14ac:dyDescent="0.3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22"/>
    </row>
    <row r="302" spans="2:16" ht="18.75" x14ac:dyDescent="0.3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22"/>
    </row>
    <row r="303" spans="2:16" ht="18.75" x14ac:dyDescent="0.3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22"/>
    </row>
    <row r="304" spans="2:16" ht="18.75" x14ac:dyDescent="0.3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22"/>
    </row>
    <row r="305" spans="2:16" ht="18.75" x14ac:dyDescent="0.3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22"/>
    </row>
    <row r="306" spans="2:16" ht="18.75" x14ac:dyDescent="0.3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22"/>
    </row>
    <row r="307" spans="2:16" ht="18.75" x14ac:dyDescent="0.3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22"/>
    </row>
    <row r="308" spans="2:16" ht="18.75" x14ac:dyDescent="0.3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22"/>
    </row>
    <row r="309" spans="2:16" ht="18.75" x14ac:dyDescent="0.3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22"/>
    </row>
    <row r="310" spans="2:16" ht="18.75" x14ac:dyDescent="0.3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22"/>
    </row>
    <row r="311" spans="2:16" ht="18.75" x14ac:dyDescent="0.3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22"/>
    </row>
    <row r="312" spans="2:16" ht="18.75" x14ac:dyDescent="0.3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22"/>
    </row>
    <row r="313" spans="2:16" ht="18.75" x14ac:dyDescent="0.3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22"/>
    </row>
    <row r="314" spans="2:16" ht="18.75" x14ac:dyDescent="0.3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22"/>
    </row>
    <row r="315" spans="2:16" ht="18.75" x14ac:dyDescent="0.3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22"/>
    </row>
    <row r="316" spans="2:16" ht="18.75" x14ac:dyDescent="0.3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22"/>
    </row>
    <row r="317" spans="2:16" ht="18.75" x14ac:dyDescent="0.3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22"/>
    </row>
    <row r="318" spans="2:16" ht="18.75" x14ac:dyDescent="0.3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22"/>
    </row>
    <row r="319" spans="2:16" ht="18.75" x14ac:dyDescent="0.3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22"/>
    </row>
    <row r="320" spans="2:16" ht="18.75" x14ac:dyDescent="0.3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22"/>
    </row>
    <row r="321" spans="2:16" ht="18.75" x14ac:dyDescent="0.3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22"/>
    </row>
    <row r="322" spans="2:16" ht="18.75" x14ac:dyDescent="0.3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22"/>
    </row>
    <row r="323" spans="2:16" ht="18.75" x14ac:dyDescent="0.3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22"/>
    </row>
    <row r="324" spans="2:16" ht="18.75" x14ac:dyDescent="0.3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22"/>
    </row>
    <row r="325" spans="2:16" ht="18.75" x14ac:dyDescent="0.3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22"/>
    </row>
    <row r="326" spans="2:16" ht="18.75" x14ac:dyDescent="0.3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22"/>
    </row>
    <row r="327" spans="2:16" ht="18.75" x14ac:dyDescent="0.3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22"/>
    </row>
    <row r="328" spans="2:16" ht="18.75" x14ac:dyDescent="0.3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22"/>
    </row>
    <row r="329" spans="2:16" ht="18.75" x14ac:dyDescent="0.3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22"/>
    </row>
    <row r="330" spans="2:16" ht="18.75" x14ac:dyDescent="0.3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22"/>
    </row>
    <row r="331" spans="2:16" ht="18.75" x14ac:dyDescent="0.3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22"/>
    </row>
    <row r="332" spans="2:16" ht="18.75" x14ac:dyDescent="0.3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22"/>
    </row>
    <row r="333" spans="2:16" ht="18.75" x14ac:dyDescent="0.3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22"/>
    </row>
    <row r="334" spans="2:16" ht="18.75" x14ac:dyDescent="0.3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22"/>
    </row>
    <row r="335" spans="2:16" ht="18.75" x14ac:dyDescent="0.3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22"/>
    </row>
    <row r="336" spans="2:16" ht="18.75" x14ac:dyDescent="0.3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22"/>
    </row>
    <row r="337" spans="2:16" ht="18.75" x14ac:dyDescent="0.3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22"/>
    </row>
    <row r="338" spans="2:16" ht="18.75" x14ac:dyDescent="0.3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22"/>
    </row>
    <row r="339" spans="2:16" ht="18.75" x14ac:dyDescent="0.3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22"/>
    </row>
    <row r="340" spans="2:16" ht="18.75" x14ac:dyDescent="0.3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22"/>
    </row>
    <row r="341" spans="2:16" ht="18.75" x14ac:dyDescent="0.3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22"/>
    </row>
    <row r="342" spans="2:16" ht="18.75" x14ac:dyDescent="0.3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22"/>
    </row>
    <row r="343" spans="2:16" ht="18.75" x14ac:dyDescent="0.3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22"/>
    </row>
    <row r="344" spans="2:16" ht="18.75" x14ac:dyDescent="0.3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22"/>
    </row>
    <row r="345" spans="2:16" ht="18.75" x14ac:dyDescent="0.3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22"/>
    </row>
    <row r="346" spans="2:16" ht="18.75" x14ac:dyDescent="0.3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22"/>
    </row>
    <row r="347" spans="2:16" ht="18.75" x14ac:dyDescent="0.3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22"/>
    </row>
    <row r="348" spans="2:16" ht="18.75" x14ac:dyDescent="0.3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22"/>
    </row>
    <row r="349" spans="2:16" ht="18.75" x14ac:dyDescent="0.3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22"/>
    </row>
    <row r="350" spans="2:16" ht="18.75" x14ac:dyDescent="0.3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22"/>
    </row>
    <row r="351" spans="2:16" ht="18.75" x14ac:dyDescent="0.3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22"/>
    </row>
    <row r="352" spans="2:16" ht="18.75" x14ac:dyDescent="0.3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22"/>
    </row>
    <row r="353" spans="2:16" ht="18.75" x14ac:dyDescent="0.3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22"/>
    </row>
    <row r="354" spans="2:16" ht="18.75" x14ac:dyDescent="0.3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22"/>
    </row>
    <row r="355" spans="2:16" ht="18.75" x14ac:dyDescent="0.3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22"/>
    </row>
    <row r="356" spans="2:16" ht="18.75" x14ac:dyDescent="0.3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22"/>
    </row>
    <row r="357" spans="2:16" ht="18.75" x14ac:dyDescent="0.3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22"/>
    </row>
    <row r="358" spans="2:16" ht="18.75" x14ac:dyDescent="0.3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22"/>
    </row>
    <row r="359" spans="2:16" ht="18.75" x14ac:dyDescent="0.3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22"/>
    </row>
    <row r="360" spans="2:16" ht="18.75" x14ac:dyDescent="0.3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22"/>
    </row>
    <row r="361" spans="2:16" ht="18.75" x14ac:dyDescent="0.3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22"/>
    </row>
    <row r="362" spans="2:16" ht="18.75" x14ac:dyDescent="0.3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22"/>
    </row>
    <row r="363" spans="2:16" ht="18.75" x14ac:dyDescent="0.3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22"/>
    </row>
    <row r="364" spans="2:16" ht="18.75" x14ac:dyDescent="0.3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22"/>
    </row>
    <row r="365" spans="2:16" ht="18.75" x14ac:dyDescent="0.3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22"/>
    </row>
    <row r="366" spans="2:16" ht="18.75" x14ac:dyDescent="0.3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22"/>
    </row>
    <row r="367" spans="2:16" ht="18.75" x14ac:dyDescent="0.3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22"/>
    </row>
    <row r="368" spans="2:16" ht="18.75" x14ac:dyDescent="0.3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22"/>
    </row>
    <row r="369" spans="2:16" ht="18.75" x14ac:dyDescent="0.3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22"/>
    </row>
    <row r="370" spans="2:16" ht="18.75" x14ac:dyDescent="0.3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22"/>
    </row>
    <row r="371" spans="2:16" ht="18.75" x14ac:dyDescent="0.3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22"/>
    </row>
    <row r="372" spans="2:16" ht="18.75" x14ac:dyDescent="0.3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22"/>
    </row>
    <row r="373" spans="2:16" ht="18.75" x14ac:dyDescent="0.3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22"/>
    </row>
    <row r="374" spans="2:16" ht="18.75" x14ac:dyDescent="0.3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22"/>
    </row>
    <row r="375" spans="2:16" ht="18.75" x14ac:dyDescent="0.3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22"/>
    </row>
    <row r="376" spans="2:16" ht="18.75" x14ac:dyDescent="0.3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22"/>
    </row>
    <row r="377" spans="2:16" ht="18.75" x14ac:dyDescent="0.3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22"/>
    </row>
    <row r="378" spans="2:16" ht="18.75" x14ac:dyDescent="0.3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22"/>
    </row>
    <row r="379" spans="2:16" ht="18.75" x14ac:dyDescent="0.3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22"/>
    </row>
    <row r="380" spans="2:16" ht="18.75" x14ac:dyDescent="0.3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22"/>
    </row>
    <row r="381" spans="2:16" ht="18.75" x14ac:dyDescent="0.3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22"/>
    </row>
    <row r="382" spans="2:16" ht="18.75" x14ac:dyDescent="0.3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22"/>
    </row>
    <row r="383" spans="2:16" ht="18.75" x14ac:dyDescent="0.3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22"/>
    </row>
    <row r="384" spans="2:16" ht="18.75" x14ac:dyDescent="0.3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22"/>
    </row>
    <row r="385" spans="2:16" ht="18.75" x14ac:dyDescent="0.3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22"/>
    </row>
    <row r="386" spans="2:16" ht="18.75" x14ac:dyDescent="0.3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22"/>
    </row>
    <row r="387" spans="2:16" ht="18.75" x14ac:dyDescent="0.3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22"/>
    </row>
    <row r="388" spans="2:16" ht="18.75" x14ac:dyDescent="0.3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22"/>
    </row>
    <row r="389" spans="2:16" ht="18.75" x14ac:dyDescent="0.3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22"/>
    </row>
    <row r="390" spans="2:16" ht="18.75" x14ac:dyDescent="0.3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22"/>
    </row>
    <row r="391" spans="2:16" ht="18.75" x14ac:dyDescent="0.3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22"/>
    </row>
    <row r="392" spans="2:16" ht="18.75" x14ac:dyDescent="0.3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22"/>
    </row>
    <row r="393" spans="2:16" ht="18.75" x14ac:dyDescent="0.3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22"/>
    </row>
    <row r="394" spans="2:16" ht="18.75" x14ac:dyDescent="0.3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22"/>
    </row>
    <row r="395" spans="2:16" ht="18.75" x14ac:dyDescent="0.3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22"/>
    </row>
    <row r="396" spans="2:16" ht="18.75" x14ac:dyDescent="0.3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22"/>
    </row>
    <row r="397" spans="2:16" ht="18.75" x14ac:dyDescent="0.3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22"/>
    </row>
    <row r="398" spans="2:16" ht="18.75" x14ac:dyDescent="0.3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22"/>
    </row>
    <row r="399" spans="2:16" ht="18.75" x14ac:dyDescent="0.3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22"/>
    </row>
    <row r="400" spans="2:16" ht="18.75" x14ac:dyDescent="0.3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22"/>
    </row>
    <row r="401" spans="2:16" ht="18.75" x14ac:dyDescent="0.3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22"/>
    </row>
    <row r="402" spans="2:16" ht="18.75" x14ac:dyDescent="0.3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22"/>
    </row>
    <row r="403" spans="2:16" ht="18.75" x14ac:dyDescent="0.3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22"/>
    </row>
    <row r="404" spans="2:16" ht="18.75" x14ac:dyDescent="0.3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22"/>
    </row>
    <row r="405" spans="2:16" ht="18.75" x14ac:dyDescent="0.3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22"/>
    </row>
    <row r="406" spans="2:16" ht="18.75" x14ac:dyDescent="0.3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22"/>
    </row>
    <row r="407" spans="2:16" ht="18.75" x14ac:dyDescent="0.3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22"/>
    </row>
    <row r="408" spans="2:16" ht="18.75" x14ac:dyDescent="0.3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22"/>
    </row>
    <row r="409" spans="2:16" ht="18.75" x14ac:dyDescent="0.3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22"/>
    </row>
    <row r="410" spans="2:16" ht="18.75" x14ac:dyDescent="0.3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22"/>
    </row>
    <row r="411" spans="2:16" ht="18.75" x14ac:dyDescent="0.3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22"/>
    </row>
    <row r="412" spans="2:16" ht="18.75" x14ac:dyDescent="0.3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22"/>
    </row>
    <row r="413" spans="2:16" ht="18.75" x14ac:dyDescent="0.3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22"/>
    </row>
    <row r="414" spans="2:16" ht="18.75" x14ac:dyDescent="0.3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22"/>
    </row>
    <row r="415" spans="2:16" ht="18.75" x14ac:dyDescent="0.3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22"/>
    </row>
    <row r="416" spans="2:16" ht="18.75" x14ac:dyDescent="0.3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22"/>
    </row>
    <row r="417" spans="2:16" ht="18.75" x14ac:dyDescent="0.3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22"/>
    </row>
    <row r="418" spans="2:16" ht="18.75" x14ac:dyDescent="0.3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22"/>
    </row>
    <row r="419" spans="2:16" ht="18.75" x14ac:dyDescent="0.3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22"/>
    </row>
    <row r="420" spans="2:16" ht="18.75" x14ac:dyDescent="0.3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22"/>
    </row>
    <row r="421" spans="2:16" ht="18.75" x14ac:dyDescent="0.3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22"/>
    </row>
    <row r="422" spans="2:16" ht="18.75" x14ac:dyDescent="0.3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22"/>
    </row>
    <row r="423" spans="2:16" ht="18.75" x14ac:dyDescent="0.3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22"/>
    </row>
    <row r="424" spans="2:16" ht="18.75" x14ac:dyDescent="0.3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22"/>
    </row>
    <row r="425" spans="2:16" ht="18.75" x14ac:dyDescent="0.3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22"/>
    </row>
    <row r="426" spans="2:16" ht="18.75" x14ac:dyDescent="0.3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22"/>
    </row>
    <row r="427" spans="2:16" ht="18.75" x14ac:dyDescent="0.3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22"/>
    </row>
    <row r="428" spans="2:16" ht="18.75" x14ac:dyDescent="0.3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22"/>
    </row>
    <row r="429" spans="2:16" ht="18.75" x14ac:dyDescent="0.3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22"/>
    </row>
    <row r="430" spans="2:16" ht="18.75" x14ac:dyDescent="0.3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22"/>
    </row>
    <row r="431" spans="2:16" ht="18.75" x14ac:dyDescent="0.3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22"/>
    </row>
    <row r="432" spans="2:16" ht="18.75" x14ac:dyDescent="0.3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22"/>
    </row>
    <row r="433" spans="2:16" ht="18.75" x14ac:dyDescent="0.3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22"/>
    </row>
    <row r="434" spans="2:16" ht="18.75" x14ac:dyDescent="0.3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22"/>
    </row>
    <row r="435" spans="2:16" ht="18.75" x14ac:dyDescent="0.3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22"/>
    </row>
    <row r="436" spans="2:16" ht="18.75" x14ac:dyDescent="0.3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22"/>
    </row>
    <row r="437" spans="2:16" ht="18.75" x14ac:dyDescent="0.3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22"/>
    </row>
    <row r="438" spans="2:16" ht="18.75" x14ac:dyDescent="0.3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22"/>
    </row>
    <row r="439" spans="2:16" ht="18.75" x14ac:dyDescent="0.3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22"/>
    </row>
    <row r="440" spans="2:16" ht="18.75" x14ac:dyDescent="0.3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22"/>
    </row>
    <row r="441" spans="2:16" ht="18.75" x14ac:dyDescent="0.3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22"/>
    </row>
    <row r="442" spans="2:16" ht="18.75" x14ac:dyDescent="0.3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22"/>
    </row>
    <row r="443" spans="2:16" ht="18.75" x14ac:dyDescent="0.3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22"/>
    </row>
    <row r="444" spans="2:16" ht="18.75" x14ac:dyDescent="0.3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22"/>
    </row>
    <row r="445" spans="2:16" ht="18.75" x14ac:dyDescent="0.3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22"/>
    </row>
    <row r="446" spans="2:16" ht="18.75" x14ac:dyDescent="0.3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22"/>
    </row>
    <row r="447" spans="2:16" ht="18.75" x14ac:dyDescent="0.3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22"/>
    </row>
    <row r="448" spans="2:16" ht="18.75" x14ac:dyDescent="0.3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22"/>
    </row>
    <row r="449" spans="2:16" ht="18.75" x14ac:dyDescent="0.3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22"/>
    </row>
    <row r="450" spans="2:16" ht="18.75" x14ac:dyDescent="0.3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22"/>
    </row>
    <row r="451" spans="2:16" ht="18.75" x14ac:dyDescent="0.3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22"/>
    </row>
    <row r="452" spans="2:16" ht="18.75" x14ac:dyDescent="0.3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22"/>
    </row>
    <row r="453" spans="2:16" ht="18.75" x14ac:dyDescent="0.3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22"/>
    </row>
    <row r="454" spans="2:16" ht="18.75" x14ac:dyDescent="0.3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22"/>
    </row>
    <row r="455" spans="2:16" ht="18.75" x14ac:dyDescent="0.3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22"/>
    </row>
    <row r="456" spans="2:16" ht="18.75" x14ac:dyDescent="0.3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22"/>
    </row>
    <row r="457" spans="2:16" ht="18.75" x14ac:dyDescent="0.3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22"/>
    </row>
    <row r="458" spans="2:16" ht="18.75" x14ac:dyDescent="0.3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22"/>
    </row>
    <row r="459" spans="2:16" ht="18.75" x14ac:dyDescent="0.3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22"/>
    </row>
    <row r="460" spans="2:16" ht="18.75" x14ac:dyDescent="0.3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22"/>
    </row>
    <row r="461" spans="2:16" ht="18.75" x14ac:dyDescent="0.3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22"/>
    </row>
    <row r="462" spans="2:16" ht="18.75" x14ac:dyDescent="0.3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22"/>
    </row>
    <row r="463" spans="2:16" ht="18.75" x14ac:dyDescent="0.3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22"/>
    </row>
    <row r="464" spans="2:16" ht="18.75" x14ac:dyDescent="0.3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22"/>
    </row>
    <row r="465" spans="2:16" ht="18.75" x14ac:dyDescent="0.3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22"/>
    </row>
    <row r="466" spans="2:16" ht="18.75" x14ac:dyDescent="0.3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22"/>
    </row>
    <row r="467" spans="2:16" ht="18.75" x14ac:dyDescent="0.3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22"/>
    </row>
    <row r="468" spans="2:16" ht="18.75" x14ac:dyDescent="0.3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22"/>
    </row>
    <row r="469" spans="2:16" ht="18.75" x14ac:dyDescent="0.3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22"/>
    </row>
    <row r="470" spans="2:16" ht="18.75" x14ac:dyDescent="0.3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22"/>
    </row>
    <row r="471" spans="2:16" ht="18.75" x14ac:dyDescent="0.3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22"/>
    </row>
    <row r="472" spans="2:16" ht="18.75" x14ac:dyDescent="0.3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22"/>
    </row>
    <row r="473" spans="2:16" ht="18.75" x14ac:dyDescent="0.3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22"/>
    </row>
    <row r="474" spans="2:16" ht="18.75" x14ac:dyDescent="0.3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22"/>
    </row>
    <row r="475" spans="2:16" ht="18.75" x14ac:dyDescent="0.3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22"/>
    </row>
    <row r="476" spans="2:16" ht="18.75" x14ac:dyDescent="0.3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22"/>
    </row>
    <row r="477" spans="2:16" ht="18.75" x14ac:dyDescent="0.3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22"/>
    </row>
    <row r="478" spans="2:16" ht="18.75" x14ac:dyDescent="0.3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22"/>
    </row>
    <row r="479" spans="2:16" ht="18.75" x14ac:dyDescent="0.3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22"/>
    </row>
    <row r="480" spans="2:16" ht="18.75" x14ac:dyDescent="0.3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22"/>
    </row>
    <row r="481" spans="2:16" ht="18.75" x14ac:dyDescent="0.3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22"/>
    </row>
    <row r="482" spans="2:16" ht="18.75" x14ac:dyDescent="0.3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22"/>
    </row>
    <row r="483" spans="2:16" ht="18.75" x14ac:dyDescent="0.3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22"/>
    </row>
    <row r="484" spans="2:16" ht="18.75" x14ac:dyDescent="0.3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22"/>
    </row>
    <row r="485" spans="2:16" ht="18.75" x14ac:dyDescent="0.3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22"/>
    </row>
    <row r="486" spans="2:16" ht="18.75" x14ac:dyDescent="0.3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22"/>
    </row>
    <row r="487" spans="2:16" ht="18.75" x14ac:dyDescent="0.3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22"/>
    </row>
    <row r="488" spans="2:16" ht="18.75" x14ac:dyDescent="0.3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22"/>
    </row>
    <row r="489" spans="2:16" ht="18.75" x14ac:dyDescent="0.3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22"/>
    </row>
    <row r="490" spans="2:16" ht="18.75" x14ac:dyDescent="0.3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22"/>
    </row>
    <row r="491" spans="2:16" ht="18.75" x14ac:dyDescent="0.3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22"/>
    </row>
    <row r="492" spans="2:16" ht="18.75" x14ac:dyDescent="0.3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22"/>
    </row>
    <row r="493" spans="2:16" ht="18.75" x14ac:dyDescent="0.3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22"/>
    </row>
    <row r="494" spans="2:16" ht="18.75" x14ac:dyDescent="0.3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22"/>
    </row>
    <row r="495" spans="2:16" ht="18.75" x14ac:dyDescent="0.3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22"/>
    </row>
    <row r="496" spans="2:16" ht="18.75" x14ac:dyDescent="0.3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22"/>
    </row>
    <row r="497" spans="2:16" ht="18.75" x14ac:dyDescent="0.3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22"/>
    </row>
    <row r="498" spans="2:16" ht="18.75" x14ac:dyDescent="0.3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22"/>
    </row>
    <row r="499" spans="2:16" ht="18.75" x14ac:dyDescent="0.3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22"/>
    </row>
    <row r="500" spans="2:16" ht="18.75" x14ac:dyDescent="0.3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22"/>
    </row>
    <row r="501" spans="2:16" ht="18.75" x14ac:dyDescent="0.3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22"/>
    </row>
    <row r="502" spans="2:16" ht="18.75" x14ac:dyDescent="0.3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22"/>
    </row>
    <row r="503" spans="2:16" ht="18.75" x14ac:dyDescent="0.3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22"/>
    </row>
    <row r="504" spans="2:16" ht="18.75" x14ac:dyDescent="0.3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22"/>
    </row>
    <row r="505" spans="2:16" ht="18.75" x14ac:dyDescent="0.3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22"/>
    </row>
    <row r="506" spans="2:16" ht="18.75" x14ac:dyDescent="0.3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22"/>
    </row>
    <row r="507" spans="2:16" ht="18.75" x14ac:dyDescent="0.3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22"/>
    </row>
    <row r="508" spans="2:16" ht="18.75" x14ac:dyDescent="0.3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22"/>
    </row>
    <row r="509" spans="2:16" ht="18.75" x14ac:dyDescent="0.3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22"/>
    </row>
    <row r="510" spans="2:16" ht="18.75" x14ac:dyDescent="0.3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22"/>
    </row>
    <row r="511" spans="2:16" ht="18.75" x14ac:dyDescent="0.3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22"/>
    </row>
    <row r="512" spans="2:16" ht="18.75" x14ac:dyDescent="0.3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22"/>
    </row>
    <row r="513" spans="2:16" ht="18.75" x14ac:dyDescent="0.3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22"/>
    </row>
    <row r="514" spans="2:16" ht="18.75" x14ac:dyDescent="0.3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22"/>
    </row>
    <row r="515" spans="2:16" ht="18.75" x14ac:dyDescent="0.3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22"/>
    </row>
    <row r="516" spans="2:16" ht="18.75" x14ac:dyDescent="0.3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22"/>
    </row>
    <row r="517" spans="2:16" ht="18.75" x14ac:dyDescent="0.3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22"/>
    </row>
    <row r="518" spans="2:16" ht="18.75" x14ac:dyDescent="0.3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22"/>
    </row>
    <row r="519" spans="2:16" ht="18.75" x14ac:dyDescent="0.3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22"/>
    </row>
    <row r="520" spans="2:16" ht="18.75" x14ac:dyDescent="0.3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22"/>
    </row>
    <row r="521" spans="2:16" ht="18.75" x14ac:dyDescent="0.3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22"/>
    </row>
    <row r="522" spans="2:16" ht="18.75" x14ac:dyDescent="0.3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22"/>
    </row>
    <row r="523" spans="2:16" ht="18.75" x14ac:dyDescent="0.3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22"/>
    </row>
    <row r="524" spans="2:16" ht="18.75" x14ac:dyDescent="0.3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22"/>
    </row>
    <row r="525" spans="2:16" ht="18.75" x14ac:dyDescent="0.3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22"/>
    </row>
    <row r="526" spans="2:16" ht="18.75" x14ac:dyDescent="0.3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22"/>
    </row>
    <row r="527" spans="2:16" ht="18.75" x14ac:dyDescent="0.3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22"/>
    </row>
    <row r="528" spans="2:16" ht="18.75" x14ac:dyDescent="0.3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22"/>
    </row>
    <row r="529" spans="2:16" ht="18.75" x14ac:dyDescent="0.3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22"/>
    </row>
    <row r="530" spans="2:16" ht="18.75" x14ac:dyDescent="0.3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22"/>
    </row>
    <row r="531" spans="2:16" ht="18.75" x14ac:dyDescent="0.3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22"/>
    </row>
    <row r="532" spans="2:16" ht="18.75" x14ac:dyDescent="0.3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22"/>
    </row>
    <row r="533" spans="2:16" ht="18.75" x14ac:dyDescent="0.3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22"/>
    </row>
    <row r="534" spans="2:16" ht="18.75" x14ac:dyDescent="0.3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22"/>
    </row>
    <row r="535" spans="2:16" ht="18.75" x14ac:dyDescent="0.3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22"/>
    </row>
    <row r="536" spans="2:16" ht="18.75" x14ac:dyDescent="0.3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22"/>
    </row>
    <row r="537" spans="2:16" ht="18.75" x14ac:dyDescent="0.3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22"/>
    </row>
    <row r="538" spans="2:16" ht="18.75" x14ac:dyDescent="0.3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22"/>
    </row>
    <row r="539" spans="2:16" ht="18.75" x14ac:dyDescent="0.3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22"/>
    </row>
    <row r="540" spans="2:16" ht="18.75" x14ac:dyDescent="0.3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22"/>
    </row>
    <row r="541" spans="2:16" ht="18.75" x14ac:dyDescent="0.3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22"/>
    </row>
    <row r="542" spans="2:16" ht="18.75" x14ac:dyDescent="0.3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22"/>
    </row>
    <row r="543" spans="2:16" ht="18.75" x14ac:dyDescent="0.3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22"/>
    </row>
    <row r="544" spans="2:16" ht="18.75" x14ac:dyDescent="0.3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22"/>
    </row>
    <row r="545" spans="2:16" ht="18.75" x14ac:dyDescent="0.3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22"/>
    </row>
    <row r="546" spans="2:16" ht="18.75" x14ac:dyDescent="0.3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22"/>
    </row>
    <row r="547" spans="2:16" ht="18.75" x14ac:dyDescent="0.3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22"/>
    </row>
    <row r="548" spans="2:16" ht="18.75" x14ac:dyDescent="0.3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22"/>
    </row>
    <row r="549" spans="2:16" ht="18.75" x14ac:dyDescent="0.3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22"/>
    </row>
    <row r="550" spans="2:16" ht="18.75" x14ac:dyDescent="0.3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22"/>
    </row>
    <row r="551" spans="2:16" ht="18.75" x14ac:dyDescent="0.3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22"/>
    </row>
    <row r="552" spans="2:16" ht="18.75" x14ac:dyDescent="0.3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22"/>
    </row>
    <row r="553" spans="2:16" ht="18.75" x14ac:dyDescent="0.3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22"/>
    </row>
    <row r="554" spans="2:16" ht="18.75" x14ac:dyDescent="0.3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22"/>
    </row>
    <row r="555" spans="2:16" ht="18.75" x14ac:dyDescent="0.3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22"/>
    </row>
    <row r="556" spans="2:16" ht="18.75" x14ac:dyDescent="0.3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22"/>
    </row>
    <row r="557" spans="2:16" ht="18.75" x14ac:dyDescent="0.3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22"/>
    </row>
    <row r="558" spans="2:16" ht="18.75" x14ac:dyDescent="0.3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22"/>
    </row>
    <row r="559" spans="2:16" ht="18.75" x14ac:dyDescent="0.3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22"/>
    </row>
    <row r="560" spans="2:16" ht="18.75" x14ac:dyDescent="0.3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22"/>
    </row>
    <row r="561" spans="2:16" ht="18.75" x14ac:dyDescent="0.3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22"/>
    </row>
    <row r="562" spans="2:16" ht="18.75" x14ac:dyDescent="0.3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22"/>
    </row>
    <row r="563" spans="2:16" ht="18.75" x14ac:dyDescent="0.3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22"/>
    </row>
    <row r="564" spans="2:16" ht="18.75" x14ac:dyDescent="0.3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22"/>
    </row>
    <row r="565" spans="2:16" ht="18.75" x14ac:dyDescent="0.3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22"/>
    </row>
    <row r="566" spans="2:16" ht="18.75" x14ac:dyDescent="0.3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22"/>
    </row>
    <row r="567" spans="2:16" ht="18.75" x14ac:dyDescent="0.3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22"/>
    </row>
    <row r="568" spans="2:16" ht="18.75" x14ac:dyDescent="0.3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22"/>
    </row>
    <row r="569" spans="2:16" ht="18.75" x14ac:dyDescent="0.3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22"/>
    </row>
    <row r="570" spans="2:16" ht="18.75" x14ac:dyDescent="0.3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22"/>
    </row>
    <row r="571" spans="2:16" ht="18.75" x14ac:dyDescent="0.3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22"/>
    </row>
    <row r="572" spans="2:16" ht="18.75" x14ac:dyDescent="0.3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22"/>
    </row>
    <row r="573" spans="2:16" ht="18.75" x14ac:dyDescent="0.3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22"/>
    </row>
    <row r="574" spans="2:16" ht="18.75" x14ac:dyDescent="0.3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22"/>
    </row>
    <row r="575" spans="2:16" ht="18.75" x14ac:dyDescent="0.3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22"/>
    </row>
    <row r="576" spans="2:16" ht="18.75" x14ac:dyDescent="0.3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22"/>
    </row>
    <row r="577" spans="2:16" ht="18.75" x14ac:dyDescent="0.3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22"/>
    </row>
    <row r="578" spans="2:16" ht="18.75" x14ac:dyDescent="0.3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22"/>
    </row>
    <row r="579" spans="2:16" ht="18.75" x14ac:dyDescent="0.3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22"/>
    </row>
    <row r="580" spans="2:16" ht="18.75" x14ac:dyDescent="0.3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22"/>
    </row>
    <row r="581" spans="2:16" ht="18.75" x14ac:dyDescent="0.3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22"/>
    </row>
    <row r="582" spans="2:16" ht="18.75" x14ac:dyDescent="0.3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22"/>
    </row>
    <row r="583" spans="2:16" ht="18.75" x14ac:dyDescent="0.3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22"/>
    </row>
    <row r="584" spans="2:16" ht="18.75" x14ac:dyDescent="0.3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22"/>
    </row>
    <row r="585" spans="2:16" ht="18.75" x14ac:dyDescent="0.3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22"/>
    </row>
    <row r="586" spans="2:16" ht="18.75" x14ac:dyDescent="0.3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22"/>
    </row>
    <row r="587" spans="2:16" ht="18.75" x14ac:dyDescent="0.3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22"/>
    </row>
    <row r="588" spans="2:16" ht="18.75" x14ac:dyDescent="0.3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22"/>
    </row>
    <row r="589" spans="2:16" ht="18.75" x14ac:dyDescent="0.3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22"/>
    </row>
    <row r="590" spans="2:16" ht="18.75" x14ac:dyDescent="0.3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22"/>
    </row>
    <row r="591" spans="2:16" ht="18.75" x14ac:dyDescent="0.3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22"/>
    </row>
    <row r="592" spans="2:16" ht="18.75" x14ac:dyDescent="0.3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22"/>
    </row>
    <row r="593" spans="2:16" ht="18.75" x14ac:dyDescent="0.3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22"/>
    </row>
    <row r="594" spans="2:16" ht="18.75" x14ac:dyDescent="0.3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22"/>
    </row>
    <row r="595" spans="2:16" ht="18.75" x14ac:dyDescent="0.3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22"/>
    </row>
    <row r="596" spans="2:16" ht="18.75" x14ac:dyDescent="0.3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22"/>
    </row>
    <row r="597" spans="2:16" ht="18.75" x14ac:dyDescent="0.3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22"/>
    </row>
    <row r="598" spans="2:16" ht="18.75" x14ac:dyDescent="0.3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22"/>
    </row>
    <row r="599" spans="2:16" ht="18.75" x14ac:dyDescent="0.3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22"/>
    </row>
    <row r="600" spans="2:16" ht="18.75" x14ac:dyDescent="0.3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22"/>
    </row>
    <row r="601" spans="2:16" ht="18.75" x14ac:dyDescent="0.3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22"/>
    </row>
    <row r="602" spans="2:16" ht="18.75" x14ac:dyDescent="0.3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22"/>
    </row>
    <row r="603" spans="2:16" ht="18.75" x14ac:dyDescent="0.3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22"/>
    </row>
    <row r="604" spans="2:16" ht="18.75" x14ac:dyDescent="0.3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22"/>
    </row>
    <row r="605" spans="2:16" ht="18.75" x14ac:dyDescent="0.3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22"/>
    </row>
    <row r="606" spans="2:16" ht="18.75" x14ac:dyDescent="0.3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22"/>
    </row>
    <row r="607" spans="2:16" ht="18.75" x14ac:dyDescent="0.3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22"/>
    </row>
    <row r="608" spans="2:16" ht="18.75" x14ac:dyDescent="0.3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22"/>
    </row>
    <row r="609" spans="2:16" ht="18.75" x14ac:dyDescent="0.3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22"/>
    </row>
    <row r="610" spans="2:16" ht="18.75" x14ac:dyDescent="0.3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22"/>
    </row>
    <row r="611" spans="2:16" ht="18.75" x14ac:dyDescent="0.3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22"/>
    </row>
    <row r="612" spans="2:16" ht="18.75" x14ac:dyDescent="0.3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22"/>
    </row>
    <row r="613" spans="2:16" ht="18.75" x14ac:dyDescent="0.3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22"/>
    </row>
    <row r="614" spans="2:16" ht="18.75" x14ac:dyDescent="0.3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22"/>
    </row>
    <row r="615" spans="2:16" ht="18.75" x14ac:dyDescent="0.3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22"/>
    </row>
    <row r="616" spans="2:16" ht="18.75" x14ac:dyDescent="0.3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22"/>
    </row>
    <row r="617" spans="2:16" ht="18.75" x14ac:dyDescent="0.3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22"/>
    </row>
    <row r="618" spans="2:16" ht="18.75" x14ac:dyDescent="0.3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22"/>
    </row>
    <row r="619" spans="2:16" ht="18.75" x14ac:dyDescent="0.3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22"/>
    </row>
    <row r="620" spans="2:16" ht="18.75" x14ac:dyDescent="0.3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22"/>
    </row>
    <row r="621" spans="2:16" ht="18.75" x14ac:dyDescent="0.3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22"/>
    </row>
    <row r="622" spans="2:16" ht="18.75" x14ac:dyDescent="0.3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22"/>
    </row>
    <row r="623" spans="2:16" ht="18.75" x14ac:dyDescent="0.3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22"/>
    </row>
    <row r="624" spans="2:16" ht="18.75" x14ac:dyDescent="0.3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22"/>
    </row>
    <row r="625" spans="2:16" ht="18.75" x14ac:dyDescent="0.3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22"/>
    </row>
    <row r="626" spans="2:16" ht="18.75" x14ac:dyDescent="0.3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22"/>
    </row>
    <row r="627" spans="2:16" ht="18.75" x14ac:dyDescent="0.3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22"/>
    </row>
    <row r="628" spans="2:16" ht="18.75" x14ac:dyDescent="0.3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22"/>
    </row>
    <row r="629" spans="2:16" ht="18.75" x14ac:dyDescent="0.3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22"/>
    </row>
    <row r="630" spans="2:16" ht="18.75" x14ac:dyDescent="0.3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22"/>
    </row>
    <row r="631" spans="2:16" ht="18.75" x14ac:dyDescent="0.3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22"/>
    </row>
    <row r="632" spans="2:16" ht="18.75" x14ac:dyDescent="0.3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22"/>
    </row>
    <row r="633" spans="2:16" ht="18.75" x14ac:dyDescent="0.3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22"/>
    </row>
    <row r="634" spans="2:16" ht="18.75" x14ac:dyDescent="0.3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22"/>
    </row>
    <row r="635" spans="2:16" ht="18.75" x14ac:dyDescent="0.3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22"/>
    </row>
    <row r="636" spans="2:16" ht="18.75" x14ac:dyDescent="0.3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22"/>
    </row>
    <row r="637" spans="2:16" ht="18.75" x14ac:dyDescent="0.3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22"/>
    </row>
    <row r="638" spans="2:16" ht="18.75" x14ac:dyDescent="0.3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22"/>
    </row>
    <row r="639" spans="2:16" ht="18.75" x14ac:dyDescent="0.3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22"/>
    </row>
    <row r="640" spans="2:16" ht="18.75" x14ac:dyDescent="0.3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22"/>
    </row>
    <row r="641" spans="2:16" ht="18.75" x14ac:dyDescent="0.3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22"/>
    </row>
    <row r="642" spans="2:16" ht="18.75" x14ac:dyDescent="0.3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22"/>
    </row>
    <row r="643" spans="2:16" ht="18.75" x14ac:dyDescent="0.3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22"/>
    </row>
    <row r="644" spans="2:16" ht="18.75" x14ac:dyDescent="0.3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22"/>
    </row>
    <row r="645" spans="2:16" ht="18.75" x14ac:dyDescent="0.3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22"/>
    </row>
    <row r="646" spans="2:16" ht="18.75" x14ac:dyDescent="0.3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22"/>
    </row>
    <row r="647" spans="2:16" ht="18.75" x14ac:dyDescent="0.3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22"/>
    </row>
    <row r="648" spans="2:16" ht="18.75" x14ac:dyDescent="0.3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22"/>
    </row>
    <row r="649" spans="2:16" ht="18.75" x14ac:dyDescent="0.3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22"/>
    </row>
    <row r="650" spans="2:16" ht="18.75" x14ac:dyDescent="0.3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22"/>
    </row>
    <row r="651" spans="2:16" ht="18.75" x14ac:dyDescent="0.3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22"/>
    </row>
    <row r="652" spans="2:16" ht="18.75" x14ac:dyDescent="0.3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22"/>
    </row>
    <row r="653" spans="2:16" ht="18.75" x14ac:dyDescent="0.3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22"/>
    </row>
    <row r="654" spans="2:16" ht="18.75" x14ac:dyDescent="0.3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22"/>
    </row>
    <row r="655" spans="2:16" ht="18.75" x14ac:dyDescent="0.3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22"/>
    </row>
    <row r="656" spans="2:16" ht="18.75" x14ac:dyDescent="0.3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22"/>
    </row>
    <row r="657" spans="2:16" ht="18.75" x14ac:dyDescent="0.3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22"/>
    </row>
    <row r="658" spans="2:16" ht="18.75" x14ac:dyDescent="0.3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22"/>
    </row>
    <row r="659" spans="2:16" ht="18.75" x14ac:dyDescent="0.3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22"/>
    </row>
    <row r="660" spans="2:16" ht="18.75" x14ac:dyDescent="0.3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22"/>
    </row>
    <row r="661" spans="2:16" ht="18.75" x14ac:dyDescent="0.3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22"/>
    </row>
    <row r="662" spans="2:16" ht="18.75" x14ac:dyDescent="0.3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22"/>
    </row>
    <row r="663" spans="2:16" ht="18.75" x14ac:dyDescent="0.3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22"/>
    </row>
    <row r="664" spans="2:16" ht="18.75" x14ac:dyDescent="0.3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22"/>
    </row>
    <row r="665" spans="2:16" ht="18.75" x14ac:dyDescent="0.3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22"/>
    </row>
    <row r="666" spans="2:16" ht="18.75" x14ac:dyDescent="0.3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22"/>
    </row>
    <row r="667" spans="2:16" ht="18.75" x14ac:dyDescent="0.3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22"/>
    </row>
    <row r="668" spans="2:16" ht="18.75" x14ac:dyDescent="0.3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22"/>
    </row>
    <row r="669" spans="2:16" ht="18.75" x14ac:dyDescent="0.3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22"/>
    </row>
    <row r="670" spans="2:16" ht="18.75" x14ac:dyDescent="0.3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22"/>
    </row>
    <row r="671" spans="2:16" ht="18.75" x14ac:dyDescent="0.3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22"/>
    </row>
    <row r="672" spans="2:16" ht="18.75" x14ac:dyDescent="0.3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22"/>
    </row>
    <row r="673" spans="2:16" ht="18.75" x14ac:dyDescent="0.3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22"/>
    </row>
    <row r="674" spans="2:16" ht="18.75" x14ac:dyDescent="0.3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22"/>
    </row>
    <row r="675" spans="2:16" ht="18.75" x14ac:dyDescent="0.3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22"/>
    </row>
    <row r="676" spans="2:16" ht="18.75" x14ac:dyDescent="0.3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22"/>
    </row>
    <row r="677" spans="2:16" ht="18.75" x14ac:dyDescent="0.3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22"/>
    </row>
    <row r="678" spans="2:16" ht="18.75" x14ac:dyDescent="0.3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22"/>
    </row>
    <row r="679" spans="2:16" ht="18.75" x14ac:dyDescent="0.3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22"/>
    </row>
    <row r="680" spans="2:16" ht="18.75" x14ac:dyDescent="0.3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22"/>
    </row>
    <row r="681" spans="2:16" ht="18.75" x14ac:dyDescent="0.3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22"/>
    </row>
    <row r="682" spans="2:16" ht="18.75" x14ac:dyDescent="0.3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22"/>
    </row>
    <row r="683" spans="2:16" ht="18.75" x14ac:dyDescent="0.3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22"/>
    </row>
    <row r="684" spans="2:16" ht="18.75" x14ac:dyDescent="0.3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22"/>
    </row>
    <row r="685" spans="2:16" ht="18.75" x14ac:dyDescent="0.3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22"/>
    </row>
    <row r="686" spans="2:16" ht="18.75" x14ac:dyDescent="0.3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22"/>
    </row>
    <row r="687" spans="2:16" ht="18.75" x14ac:dyDescent="0.3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22"/>
    </row>
    <row r="688" spans="2:16" ht="18.75" x14ac:dyDescent="0.3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22"/>
    </row>
    <row r="689" spans="2:16" ht="18.75" x14ac:dyDescent="0.3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22"/>
    </row>
    <row r="690" spans="2:16" ht="18.75" x14ac:dyDescent="0.3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22"/>
    </row>
    <row r="691" spans="2:16" ht="18.75" x14ac:dyDescent="0.3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22"/>
    </row>
    <row r="692" spans="2:16" ht="18.75" x14ac:dyDescent="0.3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22"/>
    </row>
    <row r="693" spans="2:16" ht="18.75" x14ac:dyDescent="0.3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22"/>
    </row>
    <row r="694" spans="2:16" ht="18.75" x14ac:dyDescent="0.3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22"/>
    </row>
    <row r="695" spans="2:16" ht="18.75" x14ac:dyDescent="0.3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22"/>
    </row>
    <row r="696" spans="2:16" ht="18.75" x14ac:dyDescent="0.3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22"/>
    </row>
    <row r="697" spans="2:16" ht="18.75" x14ac:dyDescent="0.3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22"/>
    </row>
    <row r="698" spans="2:16" ht="18.75" x14ac:dyDescent="0.3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22"/>
    </row>
    <row r="699" spans="2:16" ht="18.75" x14ac:dyDescent="0.3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22"/>
    </row>
    <row r="700" spans="2:16" ht="18.75" x14ac:dyDescent="0.3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22"/>
    </row>
    <row r="701" spans="2:16" ht="18.75" x14ac:dyDescent="0.3"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22"/>
    </row>
    <row r="702" spans="2:16" ht="18.75" x14ac:dyDescent="0.3"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22"/>
    </row>
    <row r="703" spans="2:16" ht="18.75" x14ac:dyDescent="0.3"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22"/>
    </row>
    <row r="704" spans="2:16" ht="18.75" x14ac:dyDescent="0.3"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22"/>
    </row>
    <row r="705" spans="2:16" ht="18.75" x14ac:dyDescent="0.3"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22"/>
    </row>
    <row r="706" spans="2:16" ht="18.75" x14ac:dyDescent="0.3"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22"/>
    </row>
    <row r="707" spans="2:16" ht="18.75" x14ac:dyDescent="0.3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22"/>
    </row>
    <row r="708" spans="2:16" ht="18.75" x14ac:dyDescent="0.3"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22"/>
    </row>
    <row r="709" spans="2:16" ht="18.75" x14ac:dyDescent="0.3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22"/>
    </row>
    <row r="710" spans="2:16" ht="18.75" x14ac:dyDescent="0.3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22"/>
    </row>
    <row r="711" spans="2:16" ht="18.75" x14ac:dyDescent="0.3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22"/>
    </row>
    <row r="712" spans="2:16" ht="18.75" x14ac:dyDescent="0.3"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22"/>
    </row>
    <row r="713" spans="2:16" ht="18.75" x14ac:dyDescent="0.3"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22"/>
    </row>
    <row r="714" spans="2:16" ht="18.75" x14ac:dyDescent="0.3"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22"/>
    </row>
    <row r="715" spans="2:16" ht="18.75" x14ac:dyDescent="0.3"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22"/>
    </row>
    <row r="716" spans="2:16" ht="18.75" x14ac:dyDescent="0.3"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22"/>
    </row>
    <row r="717" spans="2:16" ht="18.75" x14ac:dyDescent="0.3"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22"/>
    </row>
    <row r="718" spans="2:16" ht="18.75" x14ac:dyDescent="0.3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22"/>
    </row>
    <row r="719" spans="2:16" ht="18.75" x14ac:dyDescent="0.3"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22"/>
    </row>
    <row r="720" spans="2:16" ht="18.75" x14ac:dyDescent="0.3"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22"/>
    </row>
    <row r="721" spans="2:16" ht="18.75" x14ac:dyDescent="0.3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22"/>
    </row>
    <row r="722" spans="2:16" ht="18.75" x14ac:dyDescent="0.3"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22"/>
    </row>
    <row r="723" spans="2:16" ht="18.75" x14ac:dyDescent="0.3"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22"/>
    </row>
    <row r="724" spans="2:16" ht="18.75" x14ac:dyDescent="0.3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22"/>
    </row>
    <row r="725" spans="2:16" ht="18.75" x14ac:dyDescent="0.3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22"/>
    </row>
    <row r="726" spans="2:16" ht="18.75" x14ac:dyDescent="0.3"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22"/>
    </row>
    <row r="727" spans="2:16" ht="18.75" x14ac:dyDescent="0.3"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22"/>
    </row>
    <row r="728" spans="2:16" ht="18.75" x14ac:dyDescent="0.3"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22"/>
    </row>
    <row r="729" spans="2:16" ht="18.75" x14ac:dyDescent="0.3"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22"/>
    </row>
    <row r="730" spans="2:16" ht="18.75" x14ac:dyDescent="0.3"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22"/>
    </row>
    <row r="731" spans="2:16" ht="18.75" x14ac:dyDescent="0.3"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22"/>
    </row>
    <row r="732" spans="2:16" ht="18.75" x14ac:dyDescent="0.3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22"/>
    </row>
    <row r="733" spans="2:16" ht="18.75" x14ac:dyDescent="0.3"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22"/>
    </row>
    <row r="734" spans="2:16" ht="18.75" x14ac:dyDescent="0.3"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22"/>
    </row>
    <row r="735" spans="2:16" ht="18.75" x14ac:dyDescent="0.3"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22"/>
    </row>
    <row r="736" spans="2:16" ht="18.75" x14ac:dyDescent="0.3"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22"/>
    </row>
    <row r="737" spans="2:16" ht="18.75" x14ac:dyDescent="0.3"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22"/>
    </row>
    <row r="738" spans="2:16" ht="18.75" x14ac:dyDescent="0.3"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22"/>
    </row>
    <row r="739" spans="2:16" ht="18.75" x14ac:dyDescent="0.3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22"/>
    </row>
    <row r="740" spans="2:16" ht="18.75" x14ac:dyDescent="0.3"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22"/>
    </row>
    <row r="741" spans="2:16" ht="18.75" x14ac:dyDescent="0.3"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22"/>
    </row>
    <row r="742" spans="2:16" ht="18.75" x14ac:dyDescent="0.3"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22"/>
    </row>
    <row r="743" spans="2:16" ht="18.75" x14ac:dyDescent="0.3"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22"/>
    </row>
    <row r="744" spans="2:16" ht="18.75" x14ac:dyDescent="0.3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22"/>
    </row>
    <row r="745" spans="2:16" ht="18.75" x14ac:dyDescent="0.3"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22"/>
    </row>
    <row r="746" spans="2:16" ht="18.75" x14ac:dyDescent="0.3"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22"/>
    </row>
    <row r="747" spans="2:16" ht="18.75" x14ac:dyDescent="0.3"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22"/>
    </row>
    <row r="748" spans="2:16" ht="18.75" x14ac:dyDescent="0.3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22"/>
    </row>
    <row r="749" spans="2:16" ht="18.75" x14ac:dyDescent="0.3"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22"/>
    </row>
    <row r="750" spans="2:16" ht="18.75" x14ac:dyDescent="0.3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22"/>
    </row>
    <row r="751" spans="2:16" ht="18.75" x14ac:dyDescent="0.3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22"/>
    </row>
    <row r="752" spans="2:16" ht="18.75" x14ac:dyDescent="0.3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22"/>
    </row>
    <row r="753" spans="2:16" ht="18.75" x14ac:dyDescent="0.3"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22"/>
    </row>
    <row r="754" spans="2:16" ht="18.75" x14ac:dyDescent="0.3"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22"/>
    </row>
    <row r="755" spans="2:16" ht="18.75" x14ac:dyDescent="0.3"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22"/>
    </row>
    <row r="756" spans="2:16" ht="18.75" x14ac:dyDescent="0.3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22"/>
    </row>
    <row r="757" spans="2:16" ht="18.75" x14ac:dyDescent="0.3"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22"/>
    </row>
    <row r="758" spans="2:16" ht="18.75" x14ac:dyDescent="0.3"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22"/>
    </row>
    <row r="759" spans="2:16" ht="18.75" x14ac:dyDescent="0.3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22"/>
    </row>
    <row r="760" spans="2:16" ht="18.75" x14ac:dyDescent="0.3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22"/>
    </row>
    <row r="761" spans="2:16" ht="18.75" x14ac:dyDescent="0.3"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22"/>
    </row>
    <row r="762" spans="2:16" ht="18.75" x14ac:dyDescent="0.3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22"/>
    </row>
    <row r="763" spans="2:16" ht="18.75" x14ac:dyDescent="0.3"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22"/>
    </row>
    <row r="764" spans="2:16" ht="18.75" x14ac:dyDescent="0.3"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22"/>
    </row>
    <row r="765" spans="2:16" ht="18.75" x14ac:dyDescent="0.3"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22"/>
    </row>
    <row r="766" spans="2:16" ht="18.75" x14ac:dyDescent="0.3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22"/>
    </row>
    <row r="767" spans="2:16" ht="18.75" x14ac:dyDescent="0.3"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22"/>
    </row>
    <row r="768" spans="2:16" ht="18.75" x14ac:dyDescent="0.3"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22"/>
    </row>
    <row r="769" spans="2:16" ht="18.75" x14ac:dyDescent="0.3"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22"/>
    </row>
    <row r="770" spans="2:16" ht="18.75" x14ac:dyDescent="0.3"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22"/>
    </row>
    <row r="771" spans="2:16" ht="18.75" x14ac:dyDescent="0.3"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22"/>
    </row>
    <row r="772" spans="2:16" ht="18.75" x14ac:dyDescent="0.3"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22"/>
    </row>
    <row r="773" spans="2:16" ht="18.75" x14ac:dyDescent="0.3"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22"/>
    </row>
    <row r="774" spans="2:16" ht="18.75" x14ac:dyDescent="0.3"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22"/>
    </row>
    <row r="775" spans="2:16" ht="18.75" x14ac:dyDescent="0.3"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22"/>
    </row>
    <row r="776" spans="2:16" ht="18.75" x14ac:dyDescent="0.3"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22"/>
    </row>
    <row r="777" spans="2:16" ht="18.75" x14ac:dyDescent="0.3"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22"/>
    </row>
    <row r="778" spans="2:16" ht="18.75" x14ac:dyDescent="0.3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22"/>
    </row>
    <row r="779" spans="2:16" ht="18.75" x14ac:dyDescent="0.3"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22"/>
    </row>
    <row r="780" spans="2:16" ht="18.75" x14ac:dyDescent="0.3"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22"/>
    </row>
    <row r="781" spans="2:16" ht="18.75" x14ac:dyDescent="0.3"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22"/>
    </row>
    <row r="782" spans="2:16" ht="18.75" x14ac:dyDescent="0.3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22"/>
    </row>
    <row r="783" spans="2:16" ht="18.75" x14ac:dyDescent="0.3"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22"/>
    </row>
    <row r="784" spans="2:16" ht="18.75" x14ac:dyDescent="0.3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22"/>
    </row>
    <row r="785" spans="2:16" ht="18.75" x14ac:dyDescent="0.3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22"/>
    </row>
    <row r="786" spans="2:16" ht="18.75" x14ac:dyDescent="0.3"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22"/>
    </row>
    <row r="787" spans="2:16" ht="18.75" x14ac:dyDescent="0.3"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22"/>
    </row>
    <row r="788" spans="2:16" ht="18.75" x14ac:dyDescent="0.3"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22"/>
    </row>
    <row r="789" spans="2:16" ht="18.75" x14ac:dyDescent="0.3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22"/>
    </row>
    <row r="790" spans="2:16" ht="18.75" x14ac:dyDescent="0.3"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22"/>
    </row>
    <row r="791" spans="2:16" ht="18.75" x14ac:dyDescent="0.3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22"/>
    </row>
    <row r="792" spans="2:16" ht="18.75" x14ac:dyDescent="0.3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22"/>
    </row>
    <row r="793" spans="2:16" ht="18.75" x14ac:dyDescent="0.3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22"/>
    </row>
    <row r="794" spans="2:16" ht="18.75" x14ac:dyDescent="0.3"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22"/>
    </row>
    <row r="795" spans="2:16" ht="18.75" x14ac:dyDescent="0.3"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22"/>
    </row>
    <row r="796" spans="2:16" ht="18.75" x14ac:dyDescent="0.3"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22"/>
    </row>
    <row r="797" spans="2:16" ht="18.75" x14ac:dyDescent="0.3"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22"/>
    </row>
    <row r="798" spans="2:16" ht="18.75" x14ac:dyDescent="0.3"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22"/>
    </row>
    <row r="799" spans="2:16" ht="18.75" x14ac:dyDescent="0.3"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22"/>
    </row>
    <row r="800" spans="2:16" ht="18.75" x14ac:dyDescent="0.3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22"/>
    </row>
    <row r="801" spans="2:16" ht="18.75" x14ac:dyDescent="0.3"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22"/>
    </row>
    <row r="802" spans="2:16" ht="18.75" x14ac:dyDescent="0.3"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22"/>
    </row>
    <row r="803" spans="2:16" ht="18.75" x14ac:dyDescent="0.3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22"/>
    </row>
    <row r="804" spans="2:16" ht="18.75" x14ac:dyDescent="0.3"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22"/>
    </row>
    <row r="805" spans="2:16" ht="18.75" x14ac:dyDescent="0.3"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22"/>
    </row>
    <row r="806" spans="2:16" ht="18.75" x14ac:dyDescent="0.3"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22"/>
    </row>
    <row r="807" spans="2:16" ht="18.75" x14ac:dyDescent="0.3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22"/>
    </row>
    <row r="808" spans="2:16" ht="18.75" x14ac:dyDescent="0.3"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22"/>
    </row>
    <row r="809" spans="2:16" ht="18.75" x14ac:dyDescent="0.3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22"/>
    </row>
    <row r="810" spans="2:16" ht="18.75" x14ac:dyDescent="0.3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22"/>
    </row>
    <row r="811" spans="2:16" ht="18.75" x14ac:dyDescent="0.3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22"/>
    </row>
    <row r="812" spans="2:16" ht="18.75" x14ac:dyDescent="0.3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22"/>
    </row>
    <row r="813" spans="2:16" ht="18.75" x14ac:dyDescent="0.3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22"/>
    </row>
    <row r="814" spans="2:16" ht="18.75" x14ac:dyDescent="0.3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22"/>
    </row>
    <row r="815" spans="2:16" ht="18.75" x14ac:dyDescent="0.3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22"/>
    </row>
    <row r="816" spans="2:16" ht="18.75" x14ac:dyDescent="0.3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22"/>
    </row>
    <row r="817" spans="2:16" ht="18.75" x14ac:dyDescent="0.3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22"/>
    </row>
    <row r="818" spans="2:16" ht="18.75" x14ac:dyDescent="0.3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22"/>
    </row>
    <row r="819" spans="2:16" ht="18.75" x14ac:dyDescent="0.3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22"/>
    </row>
    <row r="820" spans="2:16" ht="18.75" x14ac:dyDescent="0.3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22"/>
    </row>
    <row r="821" spans="2:16" ht="18.75" x14ac:dyDescent="0.3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22"/>
    </row>
    <row r="822" spans="2:16" ht="18.75" x14ac:dyDescent="0.3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22"/>
    </row>
    <row r="823" spans="2:16" ht="18.75" x14ac:dyDescent="0.3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22"/>
    </row>
    <row r="824" spans="2:16" ht="18.75" x14ac:dyDescent="0.3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22"/>
    </row>
    <row r="825" spans="2:16" ht="18.75" x14ac:dyDescent="0.3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22"/>
    </row>
    <row r="826" spans="2:16" ht="18.75" x14ac:dyDescent="0.3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22"/>
    </row>
    <row r="827" spans="2:16" ht="18.75" x14ac:dyDescent="0.3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22"/>
    </row>
    <row r="828" spans="2:16" ht="18.75" x14ac:dyDescent="0.3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22"/>
    </row>
    <row r="829" spans="2:16" ht="18.75" x14ac:dyDescent="0.3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22"/>
    </row>
    <row r="830" spans="2:16" ht="18.75" x14ac:dyDescent="0.3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22"/>
    </row>
    <row r="831" spans="2:16" ht="18.75" x14ac:dyDescent="0.3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22"/>
    </row>
    <row r="832" spans="2:16" ht="18.75" x14ac:dyDescent="0.3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22"/>
    </row>
    <row r="833" spans="2:16" ht="18.75" x14ac:dyDescent="0.3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22"/>
    </row>
    <row r="834" spans="2:16" ht="18.75" x14ac:dyDescent="0.3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22"/>
    </row>
    <row r="835" spans="2:16" ht="18.75" x14ac:dyDescent="0.3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22"/>
    </row>
    <row r="836" spans="2:16" ht="18.75" x14ac:dyDescent="0.3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22"/>
    </row>
    <row r="837" spans="2:16" ht="18.75" x14ac:dyDescent="0.3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22"/>
    </row>
    <row r="838" spans="2:16" ht="18.75" x14ac:dyDescent="0.3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22"/>
    </row>
    <row r="839" spans="2:16" ht="18.75" x14ac:dyDescent="0.3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22"/>
    </row>
    <row r="840" spans="2:16" ht="18.75" x14ac:dyDescent="0.3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22"/>
    </row>
    <row r="841" spans="2:16" ht="18.75" x14ac:dyDescent="0.3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22"/>
    </row>
    <row r="842" spans="2:16" ht="18.75" x14ac:dyDescent="0.3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22"/>
    </row>
    <row r="843" spans="2:16" ht="18.75" x14ac:dyDescent="0.3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22"/>
    </row>
    <row r="844" spans="2:16" ht="18.75" x14ac:dyDescent="0.3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22"/>
    </row>
    <row r="845" spans="2:16" ht="18.75" x14ac:dyDescent="0.3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22"/>
    </row>
    <row r="846" spans="2:16" ht="18.75" x14ac:dyDescent="0.3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22"/>
    </row>
    <row r="847" spans="2:16" ht="18.75" x14ac:dyDescent="0.3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22"/>
    </row>
    <row r="848" spans="2:16" ht="18.75" x14ac:dyDescent="0.3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22"/>
    </row>
    <row r="849" spans="2:16" ht="18.75" x14ac:dyDescent="0.3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22"/>
    </row>
    <row r="850" spans="2:16" ht="18.75" x14ac:dyDescent="0.3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22"/>
    </row>
    <row r="851" spans="2:16" ht="18.75" x14ac:dyDescent="0.3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22"/>
    </row>
    <row r="852" spans="2:16" ht="18.75" x14ac:dyDescent="0.3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22"/>
    </row>
    <row r="853" spans="2:16" ht="18.75" x14ac:dyDescent="0.3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22"/>
    </row>
    <row r="854" spans="2:16" ht="18.75" x14ac:dyDescent="0.3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22"/>
    </row>
    <row r="855" spans="2:16" ht="18.75" x14ac:dyDescent="0.3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22"/>
    </row>
    <row r="856" spans="2:16" ht="18.75" x14ac:dyDescent="0.3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22"/>
    </row>
    <row r="857" spans="2:16" ht="18.75" x14ac:dyDescent="0.3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22"/>
    </row>
    <row r="858" spans="2:16" ht="18.75" x14ac:dyDescent="0.3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22"/>
    </row>
    <row r="859" spans="2:16" ht="18.75" x14ac:dyDescent="0.3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22"/>
    </row>
    <row r="860" spans="2:16" ht="18.75" x14ac:dyDescent="0.3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22"/>
    </row>
    <row r="861" spans="2:16" ht="18.75" x14ac:dyDescent="0.3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22"/>
    </row>
    <row r="862" spans="2:16" ht="18.75" x14ac:dyDescent="0.3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22"/>
    </row>
    <row r="863" spans="2:16" ht="18.75" x14ac:dyDescent="0.3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22"/>
    </row>
    <row r="864" spans="2:16" ht="18.75" x14ac:dyDescent="0.3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22"/>
    </row>
    <row r="865" spans="2:16" ht="18.75" x14ac:dyDescent="0.3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22"/>
    </row>
    <row r="866" spans="2:16" ht="18.75" x14ac:dyDescent="0.3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22"/>
    </row>
    <row r="867" spans="2:16" ht="18.75" x14ac:dyDescent="0.3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22"/>
    </row>
    <row r="868" spans="2:16" ht="18.75" x14ac:dyDescent="0.3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22"/>
    </row>
    <row r="869" spans="2:16" ht="18.75" x14ac:dyDescent="0.3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22"/>
    </row>
    <row r="870" spans="2:16" ht="18.75" x14ac:dyDescent="0.3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22"/>
    </row>
    <row r="871" spans="2:16" ht="18.75" x14ac:dyDescent="0.3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22"/>
    </row>
    <row r="872" spans="2:16" ht="18.75" x14ac:dyDescent="0.3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22"/>
    </row>
    <row r="873" spans="2:16" ht="18.75" x14ac:dyDescent="0.3"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22"/>
    </row>
    <row r="874" spans="2:16" ht="18.75" x14ac:dyDescent="0.3"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22"/>
    </row>
    <row r="875" spans="2:16" ht="18.75" x14ac:dyDescent="0.3"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22"/>
    </row>
    <row r="876" spans="2:16" ht="18.75" x14ac:dyDescent="0.3"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22"/>
    </row>
    <row r="877" spans="2:16" ht="18.75" x14ac:dyDescent="0.3"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22"/>
    </row>
    <row r="878" spans="2:16" ht="18.75" x14ac:dyDescent="0.3"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22"/>
    </row>
    <row r="879" spans="2:16" ht="18.75" x14ac:dyDescent="0.3"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22"/>
    </row>
    <row r="880" spans="2:16" ht="18.75" x14ac:dyDescent="0.3"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22"/>
    </row>
    <row r="881" spans="2:16" ht="18.75" x14ac:dyDescent="0.3"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22"/>
    </row>
    <row r="882" spans="2:16" ht="18.75" x14ac:dyDescent="0.3"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22"/>
    </row>
    <row r="883" spans="2:16" ht="18.75" x14ac:dyDescent="0.3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22"/>
    </row>
    <row r="884" spans="2:16" ht="18.75" x14ac:dyDescent="0.3"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22"/>
    </row>
    <row r="885" spans="2:16" ht="18.75" x14ac:dyDescent="0.3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22"/>
    </row>
    <row r="886" spans="2:16" ht="18.75" x14ac:dyDescent="0.3"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22"/>
    </row>
    <row r="887" spans="2:16" ht="18.75" x14ac:dyDescent="0.3"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22"/>
    </row>
    <row r="888" spans="2:16" ht="15.75" customHeight="1" x14ac:dyDescent="0.3"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22"/>
    </row>
    <row r="889" spans="2:16" ht="15.75" customHeight="1" x14ac:dyDescent="0.3"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22"/>
    </row>
    <row r="890" spans="2:16" ht="15.75" customHeight="1" x14ac:dyDescent="0.3"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22"/>
    </row>
    <row r="891" spans="2:16" ht="15.75" customHeight="1" x14ac:dyDescent="0.3"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22"/>
    </row>
    <row r="892" spans="2:16" ht="15.75" customHeight="1" x14ac:dyDescent="0.3"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22"/>
    </row>
    <row r="893" spans="2:16" ht="15.75" customHeight="1" x14ac:dyDescent="0.3"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22"/>
    </row>
    <row r="894" spans="2:16" ht="15.75" customHeight="1" x14ac:dyDescent="0.3"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22"/>
    </row>
    <row r="895" spans="2:16" ht="15.75" customHeight="1" x14ac:dyDescent="0.3"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22"/>
    </row>
    <row r="896" spans="2:16" ht="15.75" customHeight="1" x14ac:dyDescent="0.3"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22"/>
    </row>
    <row r="897" spans="2:16" ht="15.75" customHeight="1" x14ac:dyDescent="0.3"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22"/>
    </row>
    <row r="898" spans="2:16" ht="15.75" customHeight="1" x14ac:dyDescent="0.3"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22"/>
    </row>
    <row r="899" spans="2:16" ht="15.75" customHeight="1" x14ac:dyDescent="0.3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22"/>
    </row>
    <row r="900" spans="2:16" ht="15.75" customHeight="1" x14ac:dyDescent="0.3"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22"/>
    </row>
    <row r="901" spans="2:16" ht="15.75" customHeight="1" x14ac:dyDescent="0.3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22"/>
    </row>
    <row r="902" spans="2:16" ht="15.75" customHeight="1" x14ac:dyDescent="0.3"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22"/>
    </row>
    <row r="903" spans="2:16" ht="15.75" customHeight="1" x14ac:dyDescent="0.3"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22"/>
    </row>
    <row r="904" spans="2:16" ht="15.75" customHeight="1" x14ac:dyDescent="0.3"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22"/>
    </row>
    <row r="905" spans="2:16" ht="15.75" customHeight="1" x14ac:dyDescent="0.3"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22"/>
    </row>
    <row r="906" spans="2:16" ht="15.75" customHeight="1" x14ac:dyDescent="0.3"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22"/>
    </row>
    <row r="907" spans="2:16" ht="15.75" customHeight="1" x14ac:dyDescent="0.3"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22"/>
    </row>
    <row r="908" spans="2:16" ht="15.75" customHeight="1" x14ac:dyDescent="0.3"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22"/>
    </row>
    <row r="909" spans="2:16" ht="15.75" customHeight="1" x14ac:dyDescent="0.3"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22"/>
    </row>
    <row r="910" spans="2:16" ht="15.75" customHeight="1" x14ac:dyDescent="0.3"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22"/>
    </row>
    <row r="911" spans="2:16" ht="15.75" customHeight="1" x14ac:dyDescent="0.3"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22"/>
    </row>
    <row r="912" spans="2:16" ht="15.75" customHeight="1" x14ac:dyDescent="0.3"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22"/>
    </row>
    <row r="913" spans="2:16" ht="15.75" customHeight="1" x14ac:dyDescent="0.3"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22"/>
    </row>
    <row r="914" spans="2:16" ht="15.75" customHeight="1" x14ac:dyDescent="0.3"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22"/>
    </row>
    <row r="915" spans="2:16" ht="15.75" customHeight="1" x14ac:dyDescent="0.3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22"/>
    </row>
    <row r="916" spans="2:16" ht="15.75" customHeight="1" x14ac:dyDescent="0.3"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22"/>
    </row>
    <row r="917" spans="2:16" ht="15.75" customHeight="1" x14ac:dyDescent="0.3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22"/>
    </row>
    <row r="918" spans="2:16" ht="15.75" customHeight="1" x14ac:dyDescent="0.3"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22"/>
    </row>
    <row r="919" spans="2:16" ht="15.75" customHeight="1" x14ac:dyDescent="0.3"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22"/>
    </row>
    <row r="920" spans="2:16" ht="15.75" customHeight="1" x14ac:dyDescent="0.3"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22"/>
    </row>
    <row r="921" spans="2:16" ht="15.75" customHeight="1" x14ac:dyDescent="0.3"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22"/>
    </row>
    <row r="922" spans="2:16" ht="15.75" customHeight="1" x14ac:dyDescent="0.3"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22"/>
    </row>
    <row r="923" spans="2:16" ht="15.75" customHeight="1" x14ac:dyDescent="0.3"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22"/>
    </row>
    <row r="924" spans="2:16" ht="15.75" customHeight="1" x14ac:dyDescent="0.3"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22"/>
    </row>
    <row r="925" spans="2:16" ht="15.75" customHeight="1" x14ac:dyDescent="0.3"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22"/>
    </row>
    <row r="926" spans="2:16" ht="15.75" customHeight="1" x14ac:dyDescent="0.3"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22"/>
    </row>
    <row r="927" spans="2:16" ht="15.75" customHeight="1" x14ac:dyDescent="0.3"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22"/>
    </row>
    <row r="928" spans="2:16" ht="15.75" customHeight="1" x14ac:dyDescent="0.3"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22"/>
    </row>
    <row r="929" spans="2:16" ht="15.75" customHeight="1" x14ac:dyDescent="0.3"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22"/>
    </row>
    <row r="930" spans="2:16" ht="15.75" customHeight="1" x14ac:dyDescent="0.3"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22"/>
    </row>
    <row r="931" spans="2:16" ht="15.75" customHeight="1" x14ac:dyDescent="0.3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22"/>
    </row>
    <row r="932" spans="2:16" ht="15.75" customHeight="1" x14ac:dyDescent="0.3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22"/>
    </row>
    <row r="933" spans="2:16" ht="15.75" customHeight="1" x14ac:dyDescent="0.3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22"/>
    </row>
    <row r="934" spans="2:16" ht="15.75" customHeight="1" x14ac:dyDescent="0.3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22"/>
    </row>
    <row r="935" spans="2:16" ht="15.75" customHeight="1" x14ac:dyDescent="0.3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22"/>
    </row>
    <row r="936" spans="2:16" ht="15.75" customHeight="1" x14ac:dyDescent="0.3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22"/>
    </row>
    <row r="937" spans="2:16" ht="15.75" customHeight="1" x14ac:dyDescent="0.3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22"/>
    </row>
    <row r="938" spans="2:16" ht="15.75" customHeight="1" x14ac:dyDescent="0.3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22"/>
    </row>
    <row r="939" spans="2:16" ht="15.75" customHeight="1" x14ac:dyDescent="0.3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22"/>
    </row>
    <row r="940" spans="2:16" ht="15.75" customHeight="1" x14ac:dyDescent="0.3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22"/>
    </row>
    <row r="941" spans="2:16" ht="15.75" customHeight="1" x14ac:dyDescent="0.3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22"/>
    </row>
    <row r="942" spans="2:16" ht="15.75" customHeight="1" x14ac:dyDescent="0.3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22"/>
    </row>
    <row r="943" spans="2:16" ht="15.75" customHeight="1" x14ac:dyDescent="0.3"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22"/>
    </row>
    <row r="944" spans="2:16" ht="15.75" customHeight="1" x14ac:dyDescent="0.3"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22"/>
    </row>
    <row r="945" spans="2:16" ht="15.75" customHeight="1" x14ac:dyDescent="0.3"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22"/>
    </row>
    <row r="946" spans="2:16" ht="15.75" customHeight="1" x14ac:dyDescent="0.3"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22"/>
    </row>
    <row r="947" spans="2:16" ht="15.75" customHeight="1" x14ac:dyDescent="0.3"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22"/>
    </row>
    <row r="948" spans="2:16" ht="15.75" customHeight="1" x14ac:dyDescent="0.3"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22"/>
    </row>
    <row r="949" spans="2:16" ht="15.75" customHeight="1" x14ac:dyDescent="0.3"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22"/>
    </row>
    <row r="950" spans="2:16" ht="15.75" customHeight="1" x14ac:dyDescent="0.3"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22"/>
    </row>
    <row r="951" spans="2:16" ht="15.75" customHeight="1" x14ac:dyDescent="0.3"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22"/>
    </row>
    <row r="952" spans="2:16" ht="15.75" customHeight="1" x14ac:dyDescent="0.3"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22"/>
    </row>
    <row r="953" spans="2:16" ht="15.75" customHeight="1" x14ac:dyDescent="0.3"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22"/>
    </row>
    <row r="954" spans="2:16" ht="15.75" customHeight="1" x14ac:dyDescent="0.3"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22"/>
    </row>
    <row r="955" spans="2:16" ht="15.75" customHeight="1" x14ac:dyDescent="0.3"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22"/>
    </row>
    <row r="956" spans="2:16" ht="15.75" customHeight="1" x14ac:dyDescent="0.3"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22"/>
    </row>
    <row r="957" spans="2:16" ht="15.75" customHeight="1" x14ac:dyDescent="0.3"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22"/>
    </row>
    <row r="958" spans="2:16" ht="15.75" customHeight="1" x14ac:dyDescent="0.3"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22"/>
    </row>
    <row r="959" spans="2:16" ht="15.75" customHeight="1" x14ac:dyDescent="0.3"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22"/>
    </row>
    <row r="960" spans="2:16" ht="15.75" customHeight="1" x14ac:dyDescent="0.3"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22"/>
    </row>
    <row r="961" spans="2:16" ht="15.75" customHeight="1" x14ac:dyDescent="0.3"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22"/>
    </row>
    <row r="962" spans="2:16" ht="15.75" customHeight="1" x14ac:dyDescent="0.3"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22"/>
    </row>
    <row r="963" spans="2:16" ht="15.75" customHeight="1" x14ac:dyDescent="0.3"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22"/>
    </row>
    <row r="964" spans="2:16" ht="15.75" customHeight="1" x14ac:dyDescent="0.3"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22"/>
    </row>
    <row r="965" spans="2:16" ht="15.75" customHeight="1" x14ac:dyDescent="0.3"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22"/>
    </row>
    <row r="966" spans="2:16" ht="15.75" customHeight="1" x14ac:dyDescent="0.3"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22"/>
    </row>
    <row r="967" spans="2:16" ht="15.75" customHeight="1" x14ac:dyDescent="0.3"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22"/>
    </row>
    <row r="968" spans="2:16" ht="15.75" customHeight="1" x14ac:dyDescent="0.3"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22"/>
    </row>
    <row r="969" spans="2:16" ht="15.75" customHeight="1" x14ac:dyDescent="0.3"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22"/>
    </row>
    <row r="970" spans="2:16" ht="15.75" customHeight="1" x14ac:dyDescent="0.3"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22"/>
    </row>
    <row r="971" spans="2:16" ht="15.75" customHeight="1" x14ac:dyDescent="0.3"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22"/>
    </row>
    <row r="972" spans="2:16" ht="15.75" customHeight="1" x14ac:dyDescent="0.3"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22"/>
    </row>
    <row r="973" spans="2:16" ht="15.75" customHeight="1" x14ac:dyDescent="0.3"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22"/>
    </row>
    <row r="974" spans="2:16" ht="15.75" customHeight="1" x14ac:dyDescent="0.3"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22"/>
    </row>
    <row r="975" spans="2:16" ht="15.75" customHeight="1" x14ac:dyDescent="0.3"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22"/>
    </row>
    <row r="976" spans="2:16" ht="15.75" customHeight="1" x14ac:dyDescent="0.3"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22"/>
    </row>
    <row r="977" spans="2:16" ht="15.75" customHeight="1" x14ac:dyDescent="0.3"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22"/>
    </row>
    <row r="978" spans="2:16" ht="15.75" customHeight="1" x14ac:dyDescent="0.3"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22"/>
    </row>
    <row r="979" spans="2:16" ht="15.75" customHeight="1" x14ac:dyDescent="0.3"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22"/>
    </row>
    <row r="980" spans="2:16" ht="15.75" customHeight="1" x14ac:dyDescent="0.3"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22"/>
    </row>
    <row r="981" spans="2:16" ht="15.75" customHeight="1" x14ac:dyDescent="0.3"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22"/>
    </row>
    <row r="982" spans="2:16" ht="15.75" customHeight="1" x14ac:dyDescent="0.3"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22"/>
    </row>
    <row r="983" spans="2:16" ht="15.75" customHeight="1" x14ac:dyDescent="0.3"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22"/>
    </row>
    <row r="984" spans="2:16" ht="15.75" customHeight="1" x14ac:dyDescent="0.3"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22"/>
    </row>
    <row r="985" spans="2:16" ht="15.75" customHeight="1" x14ac:dyDescent="0.3"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22"/>
    </row>
    <row r="986" spans="2:16" ht="15.75" customHeight="1" x14ac:dyDescent="0.3"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22"/>
    </row>
    <row r="987" spans="2:16" ht="15.75" customHeight="1" x14ac:dyDescent="0.3"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22"/>
    </row>
    <row r="988" spans="2:16" ht="15.75" customHeight="1" x14ac:dyDescent="0.3"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22"/>
    </row>
    <row r="989" spans="2:16" ht="15.75" customHeight="1" x14ac:dyDescent="0.3"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22"/>
    </row>
    <row r="990" spans="2:16" ht="15.75" customHeight="1" x14ac:dyDescent="0.3"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22"/>
    </row>
    <row r="991" spans="2:16" ht="15.75" customHeight="1" x14ac:dyDescent="0.3"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22"/>
    </row>
    <row r="992" spans="2:16" ht="15.75" customHeight="1" x14ac:dyDescent="0.3"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22"/>
    </row>
    <row r="993" spans="2:16" ht="15.75" customHeight="1" x14ac:dyDescent="0.3"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22"/>
    </row>
    <row r="994" spans="2:16" ht="15.75" customHeight="1" x14ac:dyDescent="0.3"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22"/>
    </row>
    <row r="995" spans="2:16" ht="15.75" customHeight="1" x14ac:dyDescent="0.3"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22"/>
    </row>
    <row r="996" spans="2:16" ht="15.75" customHeight="1" x14ac:dyDescent="0.3"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22"/>
    </row>
    <row r="997" spans="2:16" ht="15.75" customHeight="1" x14ac:dyDescent="0.3"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22"/>
    </row>
    <row r="998" spans="2:16" ht="15.75" customHeight="1" x14ac:dyDescent="0.3"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22"/>
    </row>
    <row r="999" spans="2:16" ht="15.75" customHeight="1" x14ac:dyDescent="0.3"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22"/>
    </row>
    <row r="1000" spans="2:16" ht="15.75" customHeight="1" x14ac:dyDescent="0.3"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22"/>
    </row>
    <row r="1001" spans="2:16" ht="15.75" customHeight="1" x14ac:dyDescent="0.3"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22"/>
    </row>
    <row r="1002" spans="2:16" ht="15.75" customHeight="1" x14ac:dyDescent="0.3"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22"/>
    </row>
    <row r="1003" spans="2:16" ht="15.75" customHeight="1" x14ac:dyDescent="0.3"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22"/>
    </row>
    <row r="1004" spans="2:16" ht="15.75" customHeight="1" x14ac:dyDescent="0.3"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22"/>
    </row>
    <row r="1005" spans="2:16" ht="15.75" customHeight="1" x14ac:dyDescent="0.3"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22"/>
    </row>
    <row r="1006" spans="2:16" ht="15.75" customHeight="1" x14ac:dyDescent="0.3"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22"/>
    </row>
    <row r="1007" spans="2:16" ht="15.75" customHeight="1" x14ac:dyDescent="0.3"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22"/>
    </row>
    <row r="1008" spans="2:16" ht="15.75" customHeight="1" x14ac:dyDescent="0.3"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22"/>
    </row>
    <row r="1009" spans="2:16" ht="15.75" customHeight="1" x14ac:dyDescent="0.3"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22"/>
    </row>
    <row r="1010" spans="2:16" ht="15.75" customHeight="1" x14ac:dyDescent="0.3"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22"/>
    </row>
    <row r="1011" spans="2:16" ht="15.75" customHeight="1" x14ac:dyDescent="0.3"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22"/>
    </row>
    <row r="1012" spans="2:16" ht="15.75" customHeight="1" x14ac:dyDescent="0.3"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22"/>
    </row>
    <row r="1013" spans="2:16" ht="15.75" customHeight="1" x14ac:dyDescent="0.3"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22"/>
    </row>
    <row r="1014" spans="2:16" ht="15.75" customHeight="1" x14ac:dyDescent="0.3"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22"/>
    </row>
    <row r="1015" spans="2:16" ht="15.75" customHeight="1" x14ac:dyDescent="0.3"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22"/>
    </row>
    <row r="1016" spans="2:16" ht="15.75" customHeight="1" x14ac:dyDescent="0.3"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22"/>
    </row>
    <row r="1017" spans="2:16" ht="15.75" customHeight="1" x14ac:dyDescent="0.3"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22"/>
    </row>
    <row r="1018" spans="2:16" ht="15.75" customHeight="1" x14ac:dyDescent="0.3"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22"/>
    </row>
    <row r="1019" spans="2:16" ht="15.75" customHeight="1" x14ac:dyDescent="0.3"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22"/>
    </row>
    <row r="1020" spans="2:16" ht="15.75" customHeight="1" x14ac:dyDescent="0.3"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22"/>
    </row>
    <row r="1021" spans="2:16" ht="15.75" customHeight="1" x14ac:dyDescent="0.3"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22"/>
    </row>
    <row r="1022" spans="2:16" ht="15.75" customHeight="1" x14ac:dyDescent="0.3"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22"/>
    </row>
    <row r="1023" spans="2:16" ht="15.75" customHeight="1" x14ac:dyDescent="0.3"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22"/>
    </row>
    <row r="1024" spans="2:16" ht="15.75" customHeight="1" x14ac:dyDescent="0.3"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22"/>
    </row>
    <row r="1025" spans="2:16" ht="15.75" customHeight="1" x14ac:dyDescent="0.3"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22"/>
    </row>
    <row r="1026" spans="2:16" ht="15.75" customHeight="1" x14ac:dyDescent="0.3"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22"/>
    </row>
    <row r="1027" spans="2:16" ht="15.75" customHeight="1" x14ac:dyDescent="0.3"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22"/>
    </row>
    <row r="1028" spans="2:16" ht="15.75" customHeight="1" x14ac:dyDescent="0.3"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22"/>
    </row>
    <row r="1029" spans="2:16" ht="15.75" customHeight="1" x14ac:dyDescent="0.3"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22"/>
    </row>
    <row r="1030" spans="2:16" ht="15.75" customHeight="1" x14ac:dyDescent="0.3"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22"/>
    </row>
    <row r="1031" spans="2:16" ht="15.75" customHeight="1" x14ac:dyDescent="0.3"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22"/>
    </row>
    <row r="1032" spans="2:16" ht="15.75" customHeight="1" x14ac:dyDescent="0.3"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22"/>
    </row>
    <row r="1033" spans="2:16" ht="15.75" customHeight="1" x14ac:dyDescent="0.3"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  <c r="P1033" s="22"/>
    </row>
    <row r="1034" spans="2:16" ht="15.75" customHeight="1" x14ac:dyDescent="0.3"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  <c r="P1034" s="22"/>
    </row>
    <row r="1035" spans="2:16" ht="15.75" customHeight="1" x14ac:dyDescent="0.3"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  <c r="P1035" s="22"/>
    </row>
    <row r="1036" spans="2:16" ht="15.75" customHeight="1" x14ac:dyDescent="0.3"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22"/>
    </row>
    <row r="1037" spans="2:16" ht="15.75" customHeight="1" x14ac:dyDescent="0.3"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  <c r="P1037" s="22"/>
    </row>
    <row r="1038" spans="2:16" ht="15.75" customHeight="1" x14ac:dyDescent="0.3"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  <c r="P1038" s="22"/>
    </row>
    <row r="1039" spans="2:16" ht="15.75" customHeight="1" x14ac:dyDescent="0.3"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  <c r="P1039" s="22"/>
    </row>
    <row r="1040" spans="2:16" ht="15.75" customHeight="1" x14ac:dyDescent="0.3"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22"/>
    </row>
    <row r="1041" spans="2:16" ht="15.75" customHeight="1" x14ac:dyDescent="0.3"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  <c r="P1041" s="22"/>
    </row>
    <row r="1042" spans="2:16" ht="15.75" customHeight="1" x14ac:dyDescent="0.3"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  <c r="P1042" s="22"/>
    </row>
  </sheetData>
  <sheetProtection formatCells="0" formatColumns="0" formatRows="0" sort="0"/>
  <dataConsolidate/>
  <mergeCells count="5">
    <mergeCell ref="S4:T4"/>
    <mergeCell ref="S10:T10"/>
    <mergeCell ref="C3:G3"/>
    <mergeCell ref="M1:P1"/>
    <mergeCell ref="Y5:AB5"/>
  </mergeCells>
  <phoneticPr fontId="12" type="noConversion"/>
  <conditionalFormatting sqref="I6:I65">
    <cfRule type="expression" dxfId="13" priority="1">
      <formula>AND($I6="",$H6&gt;0)</formula>
    </cfRule>
  </conditionalFormatting>
  <conditionalFormatting sqref="J6:J65">
    <cfRule type="expression" dxfId="12" priority="2">
      <formula>AND($J6&lt;$E$1,$J6&lt;&gt;"")</formula>
    </cfRule>
    <cfRule type="expression" dxfId="11" priority="3">
      <formula>AND($J6&gt;$C$1,$J6&lt;&gt;"")</formula>
    </cfRule>
  </conditionalFormatting>
  <conditionalFormatting sqref="M1">
    <cfRule type="expression" dxfId="10" priority="6">
      <formula>$M$1&lt;&gt;""</formula>
    </cfRule>
  </conditionalFormatting>
  <conditionalFormatting sqref="P6:P65">
    <cfRule type="expression" dxfId="9" priority="4">
      <formula>AND($P6&lt;$E$1,$P6&lt;&gt;"")</formula>
    </cfRule>
    <cfRule type="expression" dxfId="8" priority="5">
      <formula>AND($P6&gt;$C$1,$P6&lt;&gt;"")</formula>
    </cfRule>
  </conditionalFormatting>
  <conditionalFormatting sqref="R1">
    <cfRule type="cellIs" dxfId="7" priority="13" operator="notEqual">
      <formula>1</formula>
    </cfRule>
  </conditionalFormatting>
  <dataValidations count="14">
    <dataValidation type="custom" allowBlank="1" showInputMessage="1" showErrorMessage="1" errorTitle="שגיאה" error="הציון המקסימלי הינו 100" sqref="H6:H65 M6:M20" xr:uid="{352DB6A1-8F80-4418-8BFA-6F015B2DDCE5}">
      <formula1>AND($H6&lt;=100,$H6&gt;0)</formula1>
    </dataValidation>
    <dataValidation type="custom" allowBlank="1" showInputMessage="1" showErrorMessage="1" errorTitle="שגיאה" error="מס' השיעורים המקסימלי  הוא 5" sqref="I6:I65" xr:uid="{77AFCD80-80D3-40A3-9A92-6A91D7A07631}">
      <formula1>AND($I6&lt;=סך_שיעורים_בקורס,$I6&gt;0)</formula1>
    </dataValidation>
    <dataValidation type="custom" allowBlank="1" showInputMessage="1" showErrorMessage="1" errorTitle="שגיאה" error="הניקוד המקסימלי למשימת ההעשרה הוא 5" sqref="N6:N65" xr:uid="{C385552D-86F9-4D6C-BECC-C2218F84BA10}">
      <formula1>AND($N6&lt;=5,$N6&gt;0)</formula1>
    </dataValidation>
    <dataValidation type="custom" allowBlank="1" showInputMessage="1" showErrorMessage="1" error="הציון המקסימלי הינו 100" sqref="G6:G65" xr:uid="{4683533A-1B5B-407E-B93D-CA8ADB660368}">
      <formula1>AND($G6&lt;=100,$G6&gt;=0)</formula1>
    </dataValidation>
    <dataValidation type="custom" allowBlank="1" showInputMessage="1" showErrorMessage="1" error="הציון המקסימלי הינו 100" sqref="G66:G141 F66:F139 E6:E139" xr:uid="{04D2BB61-55F7-4546-9E94-5B7D294E07EB}">
      <formula1>AND($E6&lt;=100,$E6&gt;=0)</formula1>
    </dataValidation>
    <dataValidation type="custom" allowBlank="1" showInputMessage="1" showErrorMessage="1" sqref="G66:G107" xr:uid="{8FC47AD9-8B0B-45EC-8926-FB2FD8C907DE}">
      <formula1>AND($E66&lt;=100,$E66&gt;0)</formula1>
    </dataValidation>
    <dataValidation type="custom" allowBlank="1" showInputMessage="1" showErrorMessage="1" sqref="C6:C65" xr:uid="{A4A04D78-56A3-40D2-886E-E938F7E1152B}">
      <formula1>AND($C6&lt;=100,$C6&gt;=0)</formula1>
    </dataValidation>
    <dataValidation type="custom" allowBlank="1" showInputMessage="1" showErrorMessage="1" sqref="D6:D65" xr:uid="{26BCA145-70E2-47A9-B859-9F3B667E1A0B}">
      <formula1>AND($D6&lt;=100,$D6&gt;=0)</formula1>
    </dataValidation>
    <dataValidation type="custom" allowBlank="1" showInputMessage="1" showErrorMessage="1" error="הציון המקסימלי הינו 100" sqref="F6:F65" xr:uid="{414660C4-2B62-4624-B4B9-4E0F01CBE4F2}">
      <formula1>AND($F6&lt;=100,$F6&gt;=0)</formula1>
    </dataValidation>
    <dataValidation type="custom" allowBlank="1" showInputMessage="1" showErrorMessage="1" errorTitle="שגיאה" error="הציון המקסימלי הינו 100" sqref="M21:M65" xr:uid="{FDE91A95-CFFB-4B64-8B4B-138022D4D282}">
      <formula1>AND($M21&lt;=100,$M21&gt;0)</formula1>
    </dataValidation>
    <dataValidation type="custom" allowBlank="1" showInputMessage="1" showErrorMessage="1" errorTitle="שגיאה" error="הציון המקסימלי הינו 100" sqref="L6:L65" xr:uid="{8E572FDB-4D7D-4F5F-91F5-F5C1C56F6BC7}">
      <formula1>AND($L6&lt;=100,$L6&gt;0)</formula1>
    </dataValidation>
    <dataValidation type="custom" allowBlank="1" showInputMessage="1" showErrorMessage="1" errorTitle="שגיאה" error="הציון המקסימלי הינו 100" sqref="K24:K65" xr:uid="{9DE6452A-8EEE-4BE6-B2A5-CAEEFAF83184}">
      <formula1>AND($K24&lt;=100,$K24&gt;0)</formula1>
    </dataValidation>
    <dataValidation type="custom" allowBlank="1" showInputMessage="1" showErrorMessage="1" errorTitle="שגיאת" error="מס' השיעורים אינו יכול לעלות על 5 _x000a_" sqref="I66:I107" xr:uid="{4A4A1CCB-AE12-4940-939E-0450D7C63DC4}">
      <formula1>AND($I66&lt;=$R$2,$I66&gt;0)</formula1>
    </dataValidation>
    <dataValidation type="custom" allowBlank="1" showInputMessage="1" showErrorMessage="1" errorTitle="שגיאה" error="הציון המקסימלי הינו 100" sqref="K6:K23" xr:uid="{26BE4835-BE34-46F4-B353-7B8A5ACF98CD}">
      <formula1>AND($J6&lt;=100,$J6&gt;0)</formula1>
    </dataValidation>
  </dataValidations>
  <pageMargins left="0.7" right="0.7" top="0.75" bottom="0.75" header="0.3" footer="0.3"/>
  <pageSetup paperSize="9" orientation="portrait" horizontalDpi="4294967293" verticalDpi="4294967293" r:id="rId1"/>
  <ignoredErrors>
    <ignoredError sqref="R1" formulaRang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A893-D41B-43EF-B942-8DC3A0D67764}">
  <sheetPr>
    <outlinePr summaryBelow="0" summaryRight="0"/>
  </sheetPr>
  <dimension ref="A1:AL1042"/>
  <sheetViews>
    <sheetView rightToLeft="1" topLeftCell="B1" zoomScale="91" zoomScaleNormal="91" workbookViewId="0">
      <selection activeCell="J7" sqref="J7"/>
    </sheetView>
  </sheetViews>
  <sheetFormatPr defaultColWidth="12.5703125" defaultRowHeight="15.75" customHeight="1" x14ac:dyDescent="0.3"/>
  <cols>
    <col min="1" max="1" width="18.85546875" style="108" customWidth="1"/>
    <col min="2" max="5" width="13.42578125" style="108" customWidth="1"/>
    <col min="6" max="6" width="14.7109375" style="108" customWidth="1"/>
    <col min="7" max="7" width="12.28515625" style="108" customWidth="1"/>
    <col min="8" max="8" width="12.5703125" style="108" customWidth="1"/>
    <col min="9" max="9" width="10.5703125" style="108" customWidth="1"/>
    <col min="10" max="10" width="17.85546875" style="108" customWidth="1"/>
    <col min="11" max="11" width="9.5703125" style="108" customWidth="1"/>
    <col min="12" max="12" width="10.5703125" style="108" customWidth="1"/>
    <col min="13" max="13" width="17.85546875" style="171" customWidth="1"/>
    <col min="14" max="14" width="19.85546875" style="98" customWidth="1"/>
    <col min="15" max="15" width="7.28515625" style="97" customWidth="1"/>
    <col min="16" max="16" width="5.140625" style="97" customWidth="1"/>
    <col min="17" max="17" width="37" style="98" bestFit="1" customWidth="1"/>
    <col min="18" max="18" width="12.5703125" style="98"/>
    <col min="19" max="25" width="0" style="98" hidden="1" customWidth="1"/>
    <col min="26" max="37" width="12.5703125" style="98"/>
    <col min="38" max="16384" width="12.5703125" style="108"/>
  </cols>
  <sheetData>
    <row r="1" spans="1:38" s="94" customFormat="1" ht="49.5" customHeight="1" thickBot="1" x14ac:dyDescent="0.25">
      <c r="A1" s="88" t="s">
        <v>15</v>
      </c>
      <c r="B1" s="89">
        <v>80</v>
      </c>
      <c r="C1" s="90" t="s">
        <v>61</v>
      </c>
      <c r="D1" s="91">
        <v>55</v>
      </c>
      <c r="E1" s="92"/>
      <c r="F1" s="93"/>
      <c r="I1" s="189" t="str">
        <f>IF(N1&gt;100%,AE1,IF(N1&lt;100%,AE1,""))</f>
        <v/>
      </c>
      <c r="J1" s="189"/>
      <c r="K1" s="189"/>
      <c r="L1" s="190"/>
      <c r="M1" s="95" t="s">
        <v>14</v>
      </c>
      <c r="N1" s="96">
        <f>SUM(J4:K4,C4:F4)</f>
        <v>1</v>
      </c>
      <c r="O1" s="97"/>
      <c r="P1" s="97"/>
      <c r="Q1" s="97"/>
      <c r="R1" s="97"/>
      <c r="S1" s="98"/>
      <c r="T1" s="98"/>
      <c r="U1" s="98"/>
      <c r="V1" s="98"/>
      <c r="W1" s="98"/>
      <c r="X1" s="98"/>
      <c r="Y1" s="98"/>
      <c r="Z1" s="98"/>
      <c r="AA1" s="98"/>
      <c r="AB1" s="98"/>
      <c r="AD1" s="98"/>
      <c r="AE1" s="99" t="s">
        <v>76</v>
      </c>
      <c r="AF1" s="98"/>
    </row>
    <row r="2" spans="1:38" s="94" customFormat="1" ht="16.5" customHeight="1" thickBot="1" x14ac:dyDescent="0.25">
      <c r="A2" s="100"/>
      <c r="B2" s="100"/>
      <c r="C2" s="100"/>
      <c r="D2" s="101"/>
      <c r="E2" s="102"/>
      <c r="F2" s="103"/>
      <c r="G2" s="104"/>
      <c r="H2" s="93"/>
      <c r="I2" s="105"/>
      <c r="K2" s="93"/>
      <c r="L2" s="97"/>
      <c r="M2" s="106" t="s">
        <v>13</v>
      </c>
      <c r="N2" s="107">
        <v>4</v>
      </c>
      <c r="O2" s="97"/>
      <c r="P2" s="97"/>
      <c r="Q2" s="97"/>
      <c r="R2" s="97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38" s="94" customFormat="1" ht="19.5" thickBot="1" x14ac:dyDescent="0.25">
      <c r="C3" s="191">
        <v>0.5</v>
      </c>
      <c r="D3" s="192"/>
      <c r="E3" s="192"/>
      <c r="F3" s="193"/>
      <c r="G3" s="104"/>
      <c r="H3" s="93"/>
      <c r="I3" s="93"/>
      <c r="J3" s="93"/>
      <c r="K3" s="93"/>
      <c r="L3" s="97"/>
      <c r="M3" s="98"/>
      <c r="O3" s="97"/>
      <c r="P3" s="97"/>
      <c r="Q3" s="97"/>
      <c r="R3" s="97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38" ht="38.25" thickBot="1" x14ac:dyDescent="0.35">
      <c r="B4" s="109" t="s">
        <v>11</v>
      </c>
      <c r="C4" s="110">
        <v>0.125</v>
      </c>
      <c r="D4" s="111">
        <v>0.125</v>
      </c>
      <c r="E4" s="111">
        <v>0.125</v>
      </c>
      <c r="F4" s="112">
        <v>0.125</v>
      </c>
      <c r="G4" s="113">
        <v>0.4</v>
      </c>
      <c r="H4" s="113"/>
      <c r="I4" s="114">
        <f>SUM(C4:G4)</f>
        <v>0.9</v>
      </c>
      <c r="J4" s="115">
        <v>0.1</v>
      </c>
      <c r="K4" s="116">
        <v>0.4</v>
      </c>
      <c r="L4" s="117"/>
      <c r="M4" s="118"/>
      <c r="N4" s="119"/>
      <c r="Q4" s="194" t="s">
        <v>73</v>
      </c>
      <c r="R4" s="195"/>
      <c r="S4" s="120"/>
      <c r="T4" s="120"/>
      <c r="U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</row>
    <row r="5" spans="1:38" s="132" customFormat="1" ht="90.6" customHeight="1" x14ac:dyDescent="0.3">
      <c r="A5" s="121" t="s">
        <v>87</v>
      </c>
      <c r="B5" s="121" t="s">
        <v>8</v>
      </c>
      <c r="C5" s="122" t="s">
        <v>1</v>
      </c>
      <c r="D5" s="122" t="s">
        <v>2</v>
      </c>
      <c r="E5" s="122" t="s">
        <v>74</v>
      </c>
      <c r="F5" s="122" t="s">
        <v>75</v>
      </c>
      <c r="G5" s="123" t="s">
        <v>5</v>
      </c>
      <c r="H5" s="123" t="s">
        <v>12</v>
      </c>
      <c r="I5" s="124" t="s">
        <v>4</v>
      </c>
      <c r="J5" s="125" t="s">
        <v>3</v>
      </c>
      <c r="K5" s="126" t="s">
        <v>10</v>
      </c>
      <c r="L5" s="127" t="s">
        <v>7</v>
      </c>
      <c r="M5" s="128" t="s">
        <v>0</v>
      </c>
      <c r="N5" s="129" t="s">
        <v>6</v>
      </c>
      <c r="O5" s="97"/>
      <c r="P5" s="97"/>
      <c r="Q5" s="130" t="s">
        <v>62</v>
      </c>
      <c r="R5" s="131" t="s">
        <v>63</v>
      </c>
      <c r="S5" s="98"/>
      <c r="T5" s="98" t="s">
        <v>84</v>
      </c>
      <c r="U5" s="98" t="s">
        <v>77</v>
      </c>
      <c r="V5" s="98"/>
      <c r="W5" s="196">
        <v>0.3</v>
      </c>
      <c r="X5" s="197"/>
      <c r="Y5" s="197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</row>
    <row r="6" spans="1:38" s="144" customFormat="1" ht="37.5" x14ac:dyDescent="0.3">
      <c r="A6" s="133"/>
      <c r="B6" s="16" t="s">
        <v>89</v>
      </c>
      <c r="C6" s="134">
        <v>98</v>
      </c>
      <c r="D6" s="134">
        <v>91</v>
      </c>
      <c r="E6" s="135">
        <v>59</v>
      </c>
      <c r="F6" s="135">
        <v>70</v>
      </c>
      <c r="G6" s="136">
        <v>86</v>
      </c>
      <c r="H6" s="136">
        <v>4</v>
      </c>
      <c r="I6" s="137">
        <f>IFERROR(ROUND(
C6*U6/$I$4+
D6*U6/$I$4+
E6*U6/$I$4+
F6*U6/$I$4+
G6*$N$2/טבלת_ציונים132[[#This Row],[מס'' שיעורים שנלמדו]]*$G$4/$I$4,1),"")</f>
        <v>82.4</v>
      </c>
      <c r="J6" s="135">
        <v>100</v>
      </c>
      <c r="K6" s="17">
        <v>86</v>
      </c>
      <c r="L6" s="176">
        <v>5</v>
      </c>
      <c r="M6" s="138">
        <f t="shared" ref="M6:M12" si="0">IF(ROUND(($C$4*C6)+($D$4*D6)+($E$4*E6)+($F$4*F6)+($J$4*J6)+($K$4*K6),1)=0, "",ROUND(($C$4*C6)+($D$4*D6)+($E$4*E6)+($F$4*F6)+($J$4*J6)+($K$4*K6),1))</f>
        <v>84.2</v>
      </c>
      <c r="N6" s="137">
        <f>IF(טבלת_ציונים132[[#This Row],[ציון סופי]]="","",ROUND(IF((M6+L6) &gt; 100,100,M6+L6),1))</f>
        <v>89.2</v>
      </c>
      <c r="O6" s="97"/>
      <c r="P6" s="97"/>
      <c r="Q6" s="139" t="s">
        <v>64</v>
      </c>
      <c r="R6" s="140" t="s">
        <v>66</v>
      </c>
      <c r="S6" s="98"/>
      <c r="T6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6" s="141">
        <f t="shared" ref="U6:U65" si="1">$C$3/T6</f>
        <v>0.125</v>
      </c>
      <c r="V6" s="98"/>
      <c r="W6" s="142">
        <v>7.4999999999999997E-2</v>
      </c>
      <c r="X6" s="143">
        <v>7.4999999999999997E-2</v>
      </c>
      <c r="Y6" s="143">
        <v>7.4999999999999997E-2</v>
      </c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</row>
    <row r="7" spans="1:38" s="144" customFormat="1" ht="38.25" thickBot="1" x14ac:dyDescent="0.35">
      <c r="A7" s="145"/>
      <c r="B7" s="16" t="s">
        <v>90</v>
      </c>
      <c r="C7" s="134">
        <v>100</v>
      </c>
      <c r="D7" s="134">
        <v>64</v>
      </c>
      <c r="E7" s="135">
        <v>100</v>
      </c>
      <c r="F7" s="135">
        <v>85</v>
      </c>
      <c r="G7" s="136">
        <v>98</v>
      </c>
      <c r="H7" s="136">
        <v>4</v>
      </c>
      <c r="I7" s="137">
        <f>IFERROR(ROUND(
C7*U7/$I$4+
D7*U7/$I$4+
E7*U7/$I$4+
F7*U7/$I$4+
G7*$N$2/טבלת_ציונים132[[#This Row],[מס'' שיעורים שנלמדו]]*$G$4/$I$4,1),"")</f>
        <v>92</v>
      </c>
      <c r="J7" s="135"/>
      <c r="K7" s="17">
        <v>98</v>
      </c>
      <c r="L7" s="176">
        <v>0</v>
      </c>
      <c r="M7" s="138">
        <f t="shared" si="0"/>
        <v>82.8</v>
      </c>
      <c r="N7" s="137">
        <f>IF(טבלת_ציונים132[[#This Row],[ציון סופי]]="","",ROUND(IF((M7+L7) &gt; 100,100,M7+L7),1))</f>
        <v>82.8</v>
      </c>
      <c r="O7" s="97"/>
      <c r="P7" s="97"/>
      <c r="Q7" s="139" t="s">
        <v>86</v>
      </c>
      <c r="R7" s="140" t="s">
        <v>67</v>
      </c>
      <c r="S7" s="98"/>
      <c r="T7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7" s="141">
        <f t="shared" si="1"/>
        <v>0.125</v>
      </c>
      <c r="V7" s="98"/>
      <c r="W7" s="146" t="s">
        <v>78</v>
      </c>
      <c r="X7" s="147" t="s">
        <v>79</v>
      </c>
      <c r="Y7" s="147" t="s">
        <v>80</v>
      </c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</row>
    <row r="8" spans="1:38" s="144" customFormat="1" ht="37.5" x14ac:dyDescent="0.3">
      <c r="A8" s="145"/>
      <c r="B8" s="16" t="s">
        <v>91</v>
      </c>
      <c r="C8" s="134">
        <v>68</v>
      </c>
      <c r="D8" s="134">
        <v>64</v>
      </c>
      <c r="E8" s="135">
        <v>82</v>
      </c>
      <c r="F8" s="135">
        <v>65</v>
      </c>
      <c r="G8" s="136">
        <v>78</v>
      </c>
      <c r="H8" s="136">
        <v>4</v>
      </c>
      <c r="I8" s="137">
        <f>IFERROR(ROUND(
C8*U8/$I$4+
D8*U8/$I$4+
E8*U8/$I$4+
F8*U8/$I$4+
G8*$N$2/טבלת_ציונים132[[#This Row],[מס'' שיעורים שנלמדו]]*$G$4/$I$4,1),"")</f>
        <v>73.400000000000006</v>
      </c>
      <c r="J8" s="135"/>
      <c r="K8" s="17">
        <v>78</v>
      </c>
      <c r="L8" s="176">
        <v>2</v>
      </c>
      <c r="M8" s="138">
        <f t="shared" si="0"/>
        <v>66.099999999999994</v>
      </c>
      <c r="N8" s="137">
        <f>IF(טבלת_ציונים132[[#This Row],[ציון סופי]]="","",ROUND(IF((M8+L8) &gt; 100,100,M8+L8),1))</f>
        <v>68.099999999999994</v>
      </c>
      <c r="O8" s="97"/>
      <c r="P8" s="97"/>
      <c r="Q8" s="148" t="s">
        <v>65</v>
      </c>
      <c r="R8" s="140" t="s">
        <v>68</v>
      </c>
      <c r="S8" s="98"/>
      <c r="T8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8" s="141">
        <f t="shared" si="1"/>
        <v>0.125</v>
      </c>
      <c r="V8" s="98"/>
      <c r="W8" s="149" t="s">
        <v>82</v>
      </c>
      <c r="X8" s="150" t="s">
        <v>83</v>
      </c>
      <c r="Y8" s="150" t="s">
        <v>83</v>
      </c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</row>
    <row r="9" spans="1:38" ht="19.5" thickBot="1" x14ac:dyDescent="0.35">
      <c r="A9" s="145"/>
      <c r="B9" s="16" t="s">
        <v>92</v>
      </c>
      <c r="C9" s="134">
        <v>94</v>
      </c>
      <c r="D9" s="134">
        <v>82</v>
      </c>
      <c r="E9" s="135">
        <v>88</v>
      </c>
      <c r="F9" s="135">
        <v>70</v>
      </c>
      <c r="G9" s="136">
        <v>96</v>
      </c>
      <c r="H9" s="136">
        <v>4</v>
      </c>
      <c r="I9" s="137">
        <f>IFERROR(ROUND(
C9*U9/$I$4+
D9*U9/$I$4+
E9*U9/$I$4+
F9*U9/$I$4+
G9*$N$2/טבלת_ציונים132[[#This Row],[מס'' שיעורים שנלמדו]]*$G$4/$I$4,1),"")</f>
        <v>89.1</v>
      </c>
      <c r="J9" s="135"/>
      <c r="K9" s="17">
        <v>96</v>
      </c>
      <c r="L9" s="176">
        <v>5</v>
      </c>
      <c r="M9" s="138">
        <f t="shared" si="0"/>
        <v>80.2</v>
      </c>
      <c r="N9" s="137">
        <f>IF(טבלת_ציונים132[[#This Row],[ציון סופי]]="","",ROUND(IF((M9+L9) &gt; 100,100,M9+L9),1))</f>
        <v>85.2</v>
      </c>
      <c r="Q9" s="148"/>
      <c r="R9" s="140"/>
      <c r="T9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9" s="141">
        <f t="shared" si="1"/>
        <v>0.125</v>
      </c>
      <c r="W9" s="151">
        <v>0.3</v>
      </c>
      <c r="X9" s="152"/>
      <c r="Y9" s="152"/>
      <c r="AK9" s="108"/>
    </row>
    <row r="10" spans="1:38" ht="34.5" thickBot="1" x14ac:dyDescent="0.35">
      <c r="A10" s="145"/>
      <c r="B10" s="16" t="s">
        <v>93</v>
      </c>
      <c r="C10" s="134">
        <v>100</v>
      </c>
      <c r="D10" s="134">
        <v>64</v>
      </c>
      <c r="E10" s="135">
        <v>62</v>
      </c>
      <c r="F10" s="135">
        <v>85</v>
      </c>
      <c r="G10" s="136">
        <v>90</v>
      </c>
      <c r="H10" s="136">
        <v>4</v>
      </c>
      <c r="I10" s="137">
        <f>IFERROR(ROUND(
C10*U10/$I$4+
D10*U10/$I$4+
E10*U10/$I$4+
F10*U10/$I$4+
G10*$N$2/טבלת_ציונים132[[#This Row],[מס'' שיעורים שנלמדו]]*$G$4/$I$4,1),"")</f>
        <v>83.2</v>
      </c>
      <c r="J10" s="135"/>
      <c r="K10" s="17">
        <v>90</v>
      </c>
      <c r="L10" s="176">
        <v>5</v>
      </c>
      <c r="M10" s="138">
        <f t="shared" si="0"/>
        <v>74.900000000000006</v>
      </c>
      <c r="N10" s="137">
        <f>IF(טבלת_ציונים132[[#This Row],[ציון סופי]]="","",ROUND(IF((M10+L10) &gt; 100,100,M10+L10),1))</f>
        <v>79.900000000000006</v>
      </c>
      <c r="Q10" s="198" t="s">
        <v>69</v>
      </c>
      <c r="R10" s="199"/>
      <c r="T10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10" s="141">
        <f t="shared" si="1"/>
        <v>0.125</v>
      </c>
      <c r="W10" s="153"/>
      <c r="X10" s="154"/>
      <c r="Y10" s="154"/>
      <c r="AK10" s="108"/>
    </row>
    <row r="11" spans="1:38" ht="18.75" x14ac:dyDescent="0.3">
      <c r="A11" s="145"/>
      <c r="B11" s="16" t="s">
        <v>94</v>
      </c>
      <c r="C11" s="134">
        <v>76</v>
      </c>
      <c r="D11" s="134">
        <v>100</v>
      </c>
      <c r="E11" s="135">
        <v>69</v>
      </c>
      <c r="F11" s="135">
        <v>100</v>
      </c>
      <c r="G11" s="136">
        <v>97</v>
      </c>
      <c r="H11" s="136">
        <v>4</v>
      </c>
      <c r="I11" s="137">
        <f>IFERROR(ROUND(
C11*U11/$I$4+
D11*U11/$I$4+
E11*U11/$I$4+
F11*U11/$I$4+
G11*$N$2/טבלת_ציונים132[[#This Row],[מס'' שיעורים שנלמדו]]*$G$4/$I$4,1),"")</f>
        <v>91</v>
      </c>
      <c r="J11" s="135"/>
      <c r="K11" s="17">
        <v>97</v>
      </c>
      <c r="L11" s="176">
        <v>0</v>
      </c>
      <c r="M11" s="138">
        <f t="shared" si="0"/>
        <v>81.900000000000006</v>
      </c>
      <c r="N11" s="137">
        <f>IF(טבלת_ציונים132[[#This Row],[ציון סופי]]="","",ROUND(IF((M11+L11) &gt; 100,100,M11+L11),1))</f>
        <v>81.900000000000006</v>
      </c>
      <c r="Q11" s="148" t="s">
        <v>70</v>
      </c>
      <c r="R11" s="140"/>
      <c r="T11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11" s="141">
        <f t="shared" si="1"/>
        <v>0.125</v>
      </c>
      <c r="W11" s="149" t="s">
        <v>82</v>
      </c>
      <c r="X11" s="150" t="s">
        <v>82</v>
      </c>
      <c r="Y11" s="150" t="s">
        <v>83</v>
      </c>
      <c r="AK11" s="108"/>
    </row>
    <row r="12" spans="1:38" ht="38.25" thickBot="1" x14ac:dyDescent="0.35">
      <c r="A12" s="145"/>
      <c r="B12" s="16" t="s">
        <v>95</v>
      </c>
      <c r="C12" s="134">
        <v>88</v>
      </c>
      <c r="D12" s="134">
        <v>64</v>
      </c>
      <c r="E12" s="135">
        <v>62</v>
      </c>
      <c r="F12" s="135">
        <v>90</v>
      </c>
      <c r="G12" s="136">
        <v>80</v>
      </c>
      <c r="H12" s="136">
        <v>4</v>
      </c>
      <c r="I12" s="137">
        <f>IFERROR(ROUND(
C12*U12/$I$4+
D12*U12/$I$4+
E12*U12/$I$4+
F12*U12/$I$4+
G12*$N$2/טבלת_ציונים132[[#This Row],[מס'' שיעורים שנלמדו]]*$G$4/$I$4,1),"")</f>
        <v>77.8</v>
      </c>
      <c r="J12" s="135"/>
      <c r="K12" s="17">
        <v>80</v>
      </c>
      <c r="L12" s="176">
        <v>0</v>
      </c>
      <c r="M12" s="138">
        <f t="shared" si="0"/>
        <v>70</v>
      </c>
      <c r="N12" s="137">
        <f>IF(טבלת_ציונים132[[#This Row],[ציון סופי]]="","",ROUND(IF((M12+L12) &gt; 100,100,M12+L12),1))</f>
        <v>70</v>
      </c>
      <c r="Q12" s="148" t="s">
        <v>71</v>
      </c>
      <c r="R12" s="140"/>
      <c r="T12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12" s="141">
        <f t="shared" si="1"/>
        <v>0.125</v>
      </c>
      <c r="W12" s="151">
        <v>0.15</v>
      </c>
      <c r="X12" s="155">
        <v>0.15</v>
      </c>
      <c r="Y12" s="152"/>
      <c r="AK12" s="108"/>
    </row>
    <row r="13" spans="1:38" ht="19.5" thickBot="1" x14ac:dyDescent="0.35">
      <c r="A13" s="145"/>
      <c r="B13" s="16" t="s">
        <v>96</v>
      </c>
      <c r="C13" s="134">
        <v>100</v>
      </c>
      <c r="D13" s="134">
        <v>82</v>
      </c>
      <c r="E13" s="135">
        <v>62</v>
      </c>
      <c r="F13" s="135">
        <v>85</v>
      </c>
      <c r="G13" s="136">
        <v>90</v>
      </c>
      <c r="H13" s="136">
        <v>4</v>
      </c>
      <c r="I13" s="137">
        <f>IFERROR(ROUND(
C13*U13/$I$4+
D13*U13/$I$4+
E13*U13/$I$4+
F13*U13/$I$4+
G13*$N$2/טבלת_ציונים132[[#This Row],[מס'' שיעורים שנלמדו]]*$G$4/$I$4,1),"")</f>
        <v>85.7</v>
      </c>
      <c r="J13" s="135"/>
      <c r="K13" s="135">
        <v>90</v>
      </c>
      <c r="L13" s="176">
        <v>5</v>
      </c>
      <c r="M13" s="138">
        <f t="shared" ref="M13:M65" si="2">IF(ROUND(($C$4*C13)+($D$4*D13)+($E$4*E13)+($F$4*F13)+($J$4*J13)+($K$4*K13),1)=0, "",ROUND(($C$4*C13)+($D$4*D13)+($E$4*E13)+($F$4*F13)+($J$4*J13)+($K$4*K13),1))</f>
        <v>77.099999999999994</v>
      </c>
      <c r="N13" s="137">
        <f>IF(טבלת_ציונים132[[#This Row],[ציון סופי]]="","",ROUND(IF((M13+L13) &gt; 100,100,M13+L13),1))</f>
        <v>82.1</v>
      </c>
      <c r="Q13" s="148"/>
      <c r="R13" s="140"/>
      <c r="T13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13" s="141">
        <f t="shared" si="1"/>
        <v>0.125</v>
      </c>
      <c r="W13" s="153"/>
      <c r="X13" s="154"/>
      <c r="Y13" s="154"/>
      <c r="AK13" s="108"/>
    </row>
    <row r="14" spans="1:38" ht="38.25" thickBot="1" x14ac:dyDescent="0.35">
      <c r="A14" s="145"/>
      <c r="B14" s="16" t="s">
        <v>97</v>
      </c>
      <c r="C14" s="134">
        <v>100</v>
      </c>
      <c r="D14" s="134">
        <v>100</v>
      </c>
      <c r="E14" s="135">
        <v>100</v>
      </c>
      <c r="F14" s="135">
        <v>100</v>
      </c>
      <c r="G14" s="136">
        <v>100</v>
      </c>
      <c r="H14" s="136">
        <v>4</v>
      </c>
      <c r="I14" s="137">
        <f>IFERROR(ROUND(
C14*U14/$I$4+
D14*U14/$I$4+
E14*U14/$I$4+
F14*U14/$I$4+
G14*$N$2/טבלת_ציונים132[[#This Row],[מס'' שיעורים שנלמדו]]*$G$4/$I$4,1),"")</f>
        <v>100</v>
      </c>
      <c r="J14" s="135"/>
      <c r="K14" s="135">
        <v>100</v>
      </c>
      <c r="L14" s="176">
        <v>3</v>
      </c>
      <c r="M14" s="138">
        <f t="shared" si="2"/>
        <v>90</v>
      </c>
      <c r="N14" s="137">
        <f>IF(טבלת_ציונים132[[#This Row],[ציון סופי]]="","",ROUND(IF((M14+L14) &gt; 100,100,M14+L14),1))</f>
        <v>93</v>
      </c>
      <c r="Q14" s="156" t="s">
        <v>72</v>
      </c>
      <c r="R14" s="157"/>
      <c r="T14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14" s="141">
        <f t="shared" si="1"/>
        <v>0.125</v>
      </c>
      <c r="W14" s="149" t="s">
        <v>82</v>
      </c>
      <c r="X14" s="150" t="s">
        <v>82</v>
      </c>
      <c r="Y14" s="150" t="s">
        <v>82</v>
      </c>
      <c r="AK14" s="108"/>
    </row>
    <row r="15" spans="1:38" ht="19.5" thickBot="1" x14ac:dyDescent="0.35">
      <c r="A15" s="145"/>
      <c r="B15" s="16" t="s">
        <v>98</v>
      </c>
      <c r="C15" s="134">
        <v>82</v>
      </c>
      <c r="D15" s="134">
        <v>36</v>
      </c>
      <c r="E15" s="135">
        <v>62</v>
      </c>
      <c r="F15" s="135">
        <v>65</v>
      </c>
      <c r="G15" s="136">
        <v>89</v>
      </c>
      <c r="H15" s="136">
        <v>4</v>
      </c>
      <c r="I15" s="137">
        <f>IFERROR(ROUND(
C15*U15/$I$4+
D15*U15/$I$4+
E15*U15/$I$4+
F15*U15/$I$4+
G15*$N$2/טבלת_ציונים132[[#This Row],[מס'' שיעורים שנלמדו]]*$G$4/$I$4,1),"")</f>
        <v>73.599999999999994</v>
      </c>
      <c r="J15" s="135"/>
      <c r="K15" s="135">
        <v>89</v>
      </c>
      <c r="L15" s="176">
        <v>0</v>
      </c>
      <c r="M15" s="138">
        <f t="shared" si="2"/>
        <v>66.2</v>
      </c>
      <c r="N15" s="137">
        <f>IF(טבלת_ציונים132[[#This Row],[ציון סופי]]="","",ROUND(IF((M15+L15) &gt; 100,100,M15+L15),1))</f>
        <v>66.2</v>
      </c>
      <c r="T15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15" s="141">
        <f t="shared" si="1"/>
        <v>0.125</v>
      </c>
      <c r="W15" s="151">
        <v>0.1</v>
      </c>
      <c r="X15" s="155">
        <v>0.1</v>
      </c>
      <c r="Y15" s="155">
        <v>0.1</v>
      </c>
      <c r="AK15" s="108"/>
    </row>
    <row r="16" spans="1:38" ht="19.5" thickBot="1" x14ac:dyDescent="0.35">
      <c r="A16" s="145"/>
      <c r="B16" s="16" t="s">
        <v>99</v>
      </c>
      <c r="C16" s="134">
        <v>100</v>
      </c>
      <c r="D16" s="134">
        <v>100</v>
      </c>
      <c r="E16" s="135">
        <v>59</v>
      </c>
      <c r="F16" s="135">
        <v>85</v>
      </c>
      <c r="G16" s="136">
        <v>92</v>
      </c>
      <c r="H16" s="136">
        <v>4</v>
      </c>
      <c r="I16" s="137">
        <f>IFERROR(ROUND(
C16*U16/$I$4+
D16*U16/$I$4+
E16*U16/$I$4+
F16*U16/$I$4+
G16*$N$2/טבלת_ציונים132[[#This Row],[מס'' שיעורים שנלמדו]]*$G$4/$I$4,1),"")</f>
        <v>88.7</v>
      </c>
      <c r="J16" s="135">
        <v>90</v>
      </c>
      <c r="K16" s="135">
        <v>92</v>
      </c>
      <c r="L16" s="176">
        <v>0</v>
      </c>
      <c r="M16" s="138">
        <f t="shared" si="2"/>
        <v>88.8</v>
      </c>
      <c r="N16" s="137">
        <f>IF(טבלת_ציונים132[[#This Row],[ציון סופי]]="","",ROUND(IF((M16+L16) &gt; 100,100,M16+L16),1))</f>
        <v>88.8</v>
      </c>
      <c r="T16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16" s="141">
        <f t="shared" si="1"/>
        <v>0.125</v>
      </c>
      <c r="W16" s="158"/>
      <c r="X16" s="159"/>
      <c r="Y16" s="159"/>
      <c r="AK16" s="108"/>
    </row>
    <row r="17" spans="1:37" ht="18.75" x14ac:dyDescent="0.3">
      <c r="A17" s="145"/>
      <c r="B17" s="16" t="s">
        <v>100</v>
      </c>
      <c r="C17" s="134">
        <v>88</v>
      </c>
      <c r="D17" s="134">
        <v>82</v>
      </c>
      <c r="E17" s="135">
        <v>94</v>
      </c>
      <c r="F17" s="135">
        <v>95</v>
      </c>
      <c r="G17" s="136">
        <v>94</v>
      </c>
      <c r="H17" s="136">
        <v>4</v>
      </c>
      <c r="I17" s="137">
        <f>IFERROR(ROUND(
C17*U17/$I$4+
D17*U17/$I$4+
E17*U17/$I$4+
F17*U17/$I$4+
G17*$N$2/טבלת_ציונים132[[#This Row],[מס'' שיעורים שנלמדו]]*$G$4/$I$4,1),"")</f>
        <v>91.6</v>
      </c>
      <c r="J17" s="135"/>
      <c r="K17" s="135">
        <v>94</v>
      </c>
      <c r="L17" s="176"/>
      <c r="M17" s="138">
        <f t="shared" si="2"/>
        <v>82.5</v>
      </c>
      <c r="N17" s="137">
        <f>IF(טבלת_ציונים132[[#This Row],[ציון סופי]]="","",ROUND(IF((M17+L17) &gt; 100,100,M17+L17),1))</f>
        <v>82.5</v>
      </c>
      <c r="T17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17" s="141">
        <f t="shared" si="1"/>
        <v>0.125</v>
      </c>
      <c r="W17" s="149" t="s">
        <v>82</v>
      </c>
      <c r="X17" s="150" t="s">
        <v>82</v>
      </c>
      <c r="Y17" s="150" t="s">
        <v>82</v>
      </c>
      <c r="AK17" s="108"/>
    </row>
    <row r="18" spans="1:37" ht="38.25" thickBot="1" x14ac:dyDescent="0.35">
      <c r="A18" s="145"/>
      <c r="B18" s="16" t="s">
        <v>101</v>
      </c>
      <c r="C18" s="134">
        <v>100</v>
      </c>
      <c r="D18" s="134">
        <v>100</v>
      </c>
      <c r="E18" s="135">
        <v>69</v>
      </c>
      <c r="F18" s="135">
        <v>95</v>
      </c>
      <c r="G18" s="136">
        <v>90</v>
      </c>
      <c r="H18" s="136">
        <v>4</v>
      </c>
      <c r="I18" s="137">
        <f>IFERROR(ROUND(
C18*U18/$I$4+
D18*U18/$I$4+
E18*U18/$I$4+
F18*U18/$I$4+
G18*$N$2/טבלת_ציונים132[[#This Row],[מס'' שיעורים שנלמדו]]*$G$4/$I$4,1),"")</f>
        <v>90.6</v>
      </c>
      <c r="J18" s="135"/>
      <c r="K18" s="135">
        <v>90</v>
      </c>
      <c r="L18" s="176">
        <v>5</v>
      </c>
      <c r="M18" s="138">
        <f t="shared" si="2"/>
        <v>81.5</v>
      </c>
      <c r="N18" s="137">
        <f>IF(טבלת_ציונים132[[#This Row],[ציון סופי]]="","",ROUND(IF((M18+L18) &gt; 100,100,M18+L18),1))</f>
        <v>86.5</v>
      </c>
      <c r="T18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18" s="141">
        <f t="shared" si="1"/>
        <v>0.125</v>
      </c>
      <c r="W18" s="160">
        <v>7.4999999999999997E-2</v>
      </c>
      <c r="X18" s="161">
        <v>7.4999999999999997E-2</v>
      </c>
      <c r="Y18" s="161">
        <v>7.4999999999999997E-2</v>
      </c>
      <c r="AK18" s="108"/>
    </row>
    <row r="19" spans="1:37" ht="18.75" x14ac:dyDescent="0.3">
      <c r="A19" s="145"/>
      <c r="B19" s="16" t="s">
        <v>102</v>
      </c>
      <c r="C19" s="134">
        <v>100</v>
      </c>
      <c r="D19" s="134">
        <v>100</v>
      </c>
      <c r="E19" s="135">
        <v>62</v>
      </c>
      <c r="F19" s="135">
        <v>100</v>
      </c>
      <c r="G19" s="136">
        <v>98</v>
      </c>
      <c r="H19" s="136">
        <v>4</v>
      </c>
      <c r="I19" s="137">
        <f>IFERROR(ROUND(
C19*U19/$I$4+
D19*U19/$I$4+
E19*U19/$I$4+
F19*U19/$I$4+
G19*$N$2/טבלת_ציונים132[[#This Row],[מס'' שיעורים שנלמדו]]*$G$4/$I$4,1),"")</f>
        <v>93.8</v>
      </c>
      <c r="J19" s="135"/>
      <c r="K19" s="135">
        <v>98</v>
      </c>
      <c r="L19" s="176">
        <v>5</v>
      </c>
      <c r="M19" s="138">
        <f t="shared" si="2"/>
        <v>84.5</v>
      </c>
      <c r="N19" s="137">
        <f>IF(טבלת_ציונים132[[#This Row],[ציון סופי]]="","",ROUND(IF((M19+L19) &gt; 100,100,M19+L19),1))</f>
        <v>89.5</v>
      </c>
      <c r="T19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19" s="141">
        <f t="shared" si="1"/>
        <v>0.125</v>
      </c>
      <c r="AK19" s="108"/>
    </row>
    <row r="20" spans="1:37" ht="18.75" x14ac:dyDescent="0.3">
      <c r="A20" s="145"/>
      <c r="B20" s="16" t="s">
        <v>103</v>
      </c>
      <c r="C20" s="134">
        <v>88</v>
      </c>
      <c r="D20" s="134">
        <v>100</v>
      </c>
      <c r="E20" s="135">
        <v>62</v>
      </c>
      <c r="F20" s="135">
        <v>95</v>
      </c>
      <c r="G20" s="136">
        <v>97</v>
      </c>
      <c r="H20" s="136">
        <v>4</v>
      </c>
      <c r="I20" s="137">
        <f>IFERROR(ROUND(
C20*U20/$I$4+
D20*U20/$I$4+
E20*U20/$I$4+
F20*U20/$I$4+
G20*$N$2/טבלת_ציונים132[[#This Row],[מס'' שיעורים שנלמדו]]*$G$4/$I$4,1),"")</f>
        <v>91</v>
      </c>
      <c r="J20" s="135"/>
      <c r="K20" s="135">
        <v>97</v>
      </c>
      <c r="L20" s="176">
        <v>3</v>
      </c>
      <c r="M20" s="138">
        <f t="shared" si="2"/>
        <v>81.900000000000006</v>
      </c>
      <c r="N20" s="137">
        <f>IF(טבלת_ציונים132[[#This Row],[ציון סופי]]="","",ROUND(IF((M20+L20) &gt; 100,100,M20+L20),1))</f>
        <v>84.9</v>
      </c>
      <c r="T20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4</v>
      </c>
      <c r="U20" s="141">
        <f t="shared" si="1"/>
        <v>0.125</v>
      </c>
      <c r="AK20" s="108"/>
    </row>
    <row r="21" spans="1:37" ht="37.5" x14ac:dyDescent="0.3">
      <c r="A21" s="145"/>
      <c r="B21" s="134" t="s">
        <v>16</v>
      </c>
      <c r="C21" s="162"/>
      <c r="D21" s="162"/>
      <c r="E21" s="163"/>
      <c r="F21" s="135"/>
      <c r="G21" s="164"/>
      <c r="H21" s="136"/>
      <c r="I21" s="137" t="str">
        <f>IFERROR(ROUND(
C21*U21/$I$4+
D21*U21/$I$4+
E21*U21/$I$4+
F21*U21/$I$4+
G21*$N$2/טבלת_ציונים132[[#This Row],[מס'' שיעורים שנלמדו]]*$G$4/$I$4,1),"")</f>
        <v/>
      </c>
      <c r="J21" s="135"/>
      <c r="K21" s="135"/>
      <c r="L21" s="135"/>
      <c r="M21" s="138" t="str">
        <f t="shared" si="2"/>
        <v/>
      </c>
      <c r="N21" s="137" t="str">
        <f>IF(טבלת_ציונים132[[#This Row],[ציון סופי]]="","",ROUND(IF((M21+L21) &gt; 100,100,M21+L21),1))</f>
        <v/>
      </c>
      <c r="T21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21" s="141">
        <f t="shared" si="1"/>
        <v>0.5</v>
      </c>
      <c r="AK21" s="108"/>
    </row>
    <row r="22" spans="1:37" ht="37.5" x14ac:dyDescent="0.3">
      <c r="A22" s="145"/>
      <c r="B22" s="134" t="s">
        <v>17</v>
      </c>
      <c r="C22" s="134"/>
      <c r="D22" s="134"/>
      <c r="E22" s="135"/>
      <c r="F22" s="165"/>
      <c r="G22" s="136"/>
      <c r="H22" s="136"/>
      <c r="I22" s="137" t="str">
        <f>IFERROR(ROUND(
C22*U22/$I$4+
D22*U22/$I$4+
E22*U22/$I$4+
F22*U22/$I$4+
G22*$N$2/טבלת_ציונים132[[#This Row],[מס'' שיעורים שנלמדו]]*$G$4/$I$4,1),"")</f>
        <v/>
      </c>
      <c r="J22" s="135"/>
      <c r="K22" s="135"/>
      <c r="L22" s="135"/>
      <c r="M22" s="138" t="str">
        <f t="shared" si="2"/>
        <v/>
      </c>
      <c r="N22" s="137" t="str">
        <f>IF(טבלת_ציונים132[[#This Row],[ציון סופי]]="","",ROUND(IF((M22+L22) &gt; 100,100,M22+L22),1))</f>
        <v/>
      </c>
      <c r="T22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22" s="141">
        <f t="shared" si="1"/>
        <v>0.5</v>
      </c>
      <c r="AK22" s="108"/>
    </row>
    <row r="23" spans="1:37" ht="37.5" x14ac:dyDescent="0.3">
      <c r="A23" s="145"/>
      <c r="B23" s="134" t="s">
        <v>18</v>
      </c>
      <c r="C23" s="134"/>
      <c r="D23" s="134"/>
      <c r="E23" s="135"/>
      <c r="F23" s="135"/>
      <c r="G23" s="136"/>
      <c r="H23" s="136"/>
      <c r="I23" s="137" t="str">
        <f>IFERROR(ROUND(
C23*U23/$I$4+
D23*U23/$I$4+
E23*U23/$I$4+
F23*U23/$I$4+
G23*$N$2/טבלת_ציונים132[[#This Row],[מס'' שיעורים שנלמדו]]*$G$4/$I$4,1),"")</f>
        <v/>
      </c>
      <c r="J23" s="135"/>
      <c r="K23" s="135"/>
      <c r="L23" s="135"/>
      <c r="M23" s="138" t="str">
        <f t="shared" si="2"/>
        <v/>
      </c>
      <c r="N23" s="137" t="str">
        <f>IF(טבלת_ציונים132[[#This Row],[ציון סופי]]="","",ROUND(IF((M23+L23) &gt; 100,100,M23+L23),1))</f>
        <v/>
      </c>
      <c r="T23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23" s="141">
        <f t="shared" si="1"/>
        <v>0.5</v>
      </c>
      <c r="AK23" s="108"/>
    </row>
    <row r="24" spans="1:37" ht="37.5" x14ac:dyDescent="0.3">
      <c r="A24" s="145"/>
      <c r="B24" s="134" t="s">
        <v>19</v>
      </c>
      <c r="C24" s="134"/>
      <c r="D24" s="134"/>
      <c r="E24" s="135"/>
      <c r="F24" s="135"/>
      <c r="G24" s="136"/>
      <c r="H24" s="136"/>
      <c r="I24" s="137" t="str">
        <f>IFERROR(ROUND(
C24*U24/$I$4+
D24*U24/$I$4+
E24*U24/$I$4+
F24*U24/$I$4+
G24*$N$2/טבלת_ציונים132[[#This Row],[מס'' שיעורים שנלמדו]]*$G$4/$I$4,1),"")</f>
        <v/>
      </c>
      <c r="J24" s="135"/>
      <c r="K24" s="135"/>
      <c r="L24" s="135"/>
      <c r="M24" s="138" t="str">
        <f t="shared" si="2"/>
        <v/>
      </c>
      <c r="N24" s="137" t="str">
        <f>IF(טבלת_ציונים132[[#This Row],[ציון סופי]]="","",ROUND(IF((M24+L24) &gt; 100,100,M24+L24),1))</f>
        <v/>
      </c>
      <c r="T24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24" s="141">
        <f t="shared" si="1"/>
        <v>0.5</v>
      </c>
      <c r="AK24" s="108"/>
    </row>
    <row r="25" spans="1:37" ht="37.5" x14ac:dyDescent="0.3">
      <c r="A25" s="145"/>
      <c r="B25" s="134" t="s">
        <v>20</v>
      </c>
      <c r="C25" s="134"/>
      <c r="D25" s="134"/>
      <c r="E25" s="135"/>
      <c r="F25" s="135"/>
      <c r="G25" s="136"/>
      <c r="H25" s="136"/>
      <c r="I25" s="137" t="str">
        <f>IFERROR(ROUND(
C25*U25/$I$4+
D25*U25/$I$4+
E25*U25/$I$4+
F25*U25/$I$4+
G25*$N$2/טבלת_ציונים132[[#This Row],[מס'' שיעורים שנלמדו]]*$G$4/$I$4,1),"")</f>
        <v/>
      </c>
      <c r="J25" s="135"/>
      <c r="K25" s="135"/>
      <c r="L25" s="135"/>
      <c r="M25" s="138" t="str">
        <f t="shared" si="2"/>
        <v/>
      </c>
      <c r="N25" s="137" t="str">
        <f>IF(טבלת_ציונים132[[#This Row],[ציון סופי]]="","",ROUND(IF((M25+L25) &gt; 100,100,M25+L25),1))</f>
        <v/>
      </c>
      <c r="T25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25" s="141">
        <f t="shared" si="1"/>
        <v>0.5</v>
      </c>
      <c r="AK25" s="108"/>
    </row>
    <row r="26" spans="1:37" ht="37.5" x14ac:dyDescent="0.3">
      <c r="A26" s="145"/>
      <c r="B26" s="134" t="s">
        <v>21</v>
      </c>
      <c r="C26" s="134"/>
      <c r="D26" s="134"/>
      <c r="E26" s="135"/>
      <c r="F26" s="135"/>
      <c r="G26" s="136"/>
      <c r="H26" s="136"/>
      <c r="I26" s="137" t="str">
        <f>IFERROR(ROUND(
C26*U26/$I$4+
D26*U26/$I$4+
E26*U26/$I$4+
F26*U26/$I$4+
G26*$N$2/טבלת_ציונים132[[#This Row],[מס'' שיעורים שנלמדו]]*$G$4/$I$4,1),"")</f>
        <v/>
      </c>
      <c r="J26" s="135"/>
      <c r="K26" s="135"/>
      <c r="L26" s="135"/>
      <c r="M26" s="138" t="str">
        <f t="shared" si="2"/>
        <v/>
      </c>
      <c r="N26" s="137" t="str">
        <f>IF(טבלת_ציונים132[[#This Row],[ציון סופי]]="","",ROUND(IF((M26+L26) &gt; 100,100,M26+L26),1))</f>
        <v/>
      </c>
      <c r="T26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26" s="141">
        <f t="shared" si="1"/>
        <v>0.5</v>
      </c>
      <c r="AK26" s="108"/>
    </row>
    <row r="27" spans="1:37" ht="37.5" x14ac:dyDescent="0.3">
      <c r="A27" s="145"/>
      <c r="B27" s="134" t="s">
        <v>22</v>
      </c>
      <c r="C27" s="134"/>
      <c r="D27" s="134"/>
      <c r="E27" s="135"/>
      <c r="F27" s="135"/>
      <c r="G27" s="136"/>
      <c r="H27" s="136"/>
      <c r="I27" s="137" t="str">
        <f>IFERROR(ROUND(
C27*U27/$I$4+
D27*U27/$I$4+
E27*U27/$I$4+
F27*U27/$I$4+
G27*$N$2/טבלת_ציונים132[[#This Row],[מס'' שיעורים שנלמדו]]*$G$4/$I$4,1),"")</f>
        <v/>
      </c>
      <c r="J27" s="135"/>
      <c r="K27" s="135"/>
      <c r="L27" s="135"/>
      <c r="M27" s="138" t="str">
        <f t="shared" si="2"/>
        <v/>
      </c>
      <c r="N27" s="137" t="str">
        <f>IF(טבלת_ציונים132[[#This Row],[ציון סופי]]="","",ROUND(IF((M27+L27) &gt; 100,100,M27+L27),1))</f>
        <v/>
      </c>
      <c r="T27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27" s="141">
        <f t="shared" si="1"/>
        <v>0.5</v>
      </c>
      <c r="AK27" s="108"/>
    </row>
    <row r="28" spans="1:37" ht="37.5" x14ac:dyDescent="0.3">
      <c r="A28" s="145"/>
      <c r="B28" s="134" t="s">
        <v>23</v>
      </c>
      <c r="C28" s="134"/>
      <c r="D28" s="134"/>
      <c r="E28" s="135"/>
      <c r="F28" s="135"/>
      <c r="G28" s="136"/>
      <c r="H28" s="136"/>
      <c r="I28" s="137" t="str">
        <f>IFERROR(ROUND(
C28*U28/$I$4+
D28*U28/$I$4+
E28*U28/$I$4+
F28*U28/$I$4+
G28*$N$2/טבלת_ציונים132[[#This Row],[מס'' שיעורים שנלמדו]]*$G$4/$I$4,1),"")</f>
        <v/>
      </c>
      <c r="J28" s="135"/>
      <c r="K28" s="135"/>
      <c r="L28" s="135"/>
      <c r="M28" s="138" t="str">
        <f t="shared" si="2"/>
        <v/>
      </c>
      <c r="N28" s="137" t="str">
        <f>IF(טבלת_ציונים132[[#This Row],[ציון סופי]]="","",ROUND(IF((M28+L28) &gt; 100,100,M28+L28),1))</f>
        <v/>
      </c>
      <c r="T28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28" s="141">
        <f t="shared" si="1"/>
        <v>0.5</v>
      </c>
      <c r="AK28" s="108"/>
    </row>
    <row r="29" spans="1:37" ht="37.5" x14ac:dyDescent="0.3">
      <c r="A29" s="145"/>
      <c r="B29" s="134" t="s">
        <v>24</v>
      </c>
      <c r="C29" s="134"/>
      <c r="D29" s="134"/>
      <c r="E29" s="135"/>
      <c r="F29" s="135"/>
      <c r="G29" s="136"/>
      <c r="H29" s="136"/>
      <c r="I29" s="137" t="str">
        <f>IFERROR(ROUND(
C29*U29/$I$4+
D29*U29/$I$4+
E29*U29/$I$4+
F29*U29/$I$4+
G29*$N$2/טבלת_ציונים132[[#This Row],[מס'' שיעורים שנלמדו]]*$G$4/$I$4,1),"")</f>
        <v/>
      </c>
      <c r="J29" s="135"/>
      <c r="K29" s="135"/>
      <c r="L29" s="135"/>
      <c r="M29" s="138" t="str">
        <f t="shared" si="2"/>
        <v/>
      </c>
      <c r="N29" s="137" t="str">
        <f>IF(טבלת_ציונים132[[#This Row],[ציון סופי]]="","",ROUND(IF((M29+L29) &gt; 100,100,M29+L29),1))</f>
        <v/>
      </c>
      <c r="T29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29" s="141">
        <f t="shared" si="1"/>
        <v>0.5</v>
      </c>
      <c r="AK29" s="108"/>
    </row>
    <row r="30" spans="1:37" ht="37.5" x14ac:dyDescent="0.3">
      <c r="A30" s="145"/>
      <c r="B30" s="134" t="s">
        <v>25</v>
      </c>
      <c r="C30" s="134"/>
      <c r="D30" s="134"/>
      <c r="E30" s="135"/>
      <c r="F30" s="135"/>
      <c r="G30" s="136"/>
      <c r="H30" s="136"/>
      <c r="I30" s="137" t="str">
        <f>IFERROR(ROUND(
C30*U30/$I$4+
D30*U30/$I$4+
E30*U30/$I$4+
F30*U30/$I$4+
G30*$N$2/טבלת_ציונים132[[#This Row],[מס'' שיעורים שנלמדו]]*$G$4/$I$4,1),"")</f>
        <v/>
      </c>
      <c r="J30" s="135"/>
      <c r="K30" s="135"/>
      <c r="L30" s="135"/>
      <c r="M30" s="138" t="str">
        <f t="shared" si="2"/>
        <v/>
      </c>
      <c r="N30" s="137" t="str">
        <f>IF(טבלת_ציונים132[[#This Row],[ציון סופי]]="","",ROUND(IF((M30+L30) &gt; 100,100,M30+L30),1))</f>
        <v/>
      </c>
      <c r="T30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30" s="141">
        <f t="shared" si="1"/>
        <v>0.5</v>
      </c>
      <c r="AK30" s="108"/>
    </row>
    <row r="31" spans="1:37" ht="37.5" x14ac:dyDescent="0.3">
      <c r="A31" s="145"/>
      <c r="B31" s="134" t="s">
        <v>26</v>
      </c>
      <c r="C31" s="134"/>
      <c r="D31" s="134"/>
      <c r="E31" s="135"/>
      <c r="F31" s="135"/>
      <c r="G31" s="136"/>
      <c r="H31" s="136"/>
      <c r="I31" s="137" t="str">
        <f>IFERROR(ROUND(
C31*U31/$I$4+
D31*U31/$I$4+
E31*U31/$I$4+
F31*U31/$I$4+
G31*$N$2/טבלת_ציונים132[[#This Row],[מס'' שיעורים שנלמדו]]*$G$4/$I$4,1),"")</f>
        <v/>
      </c>
      <c r="J31" s="135"/>
      <c r="K31" s="135"/>
      <c r="L31" s="135"/>
      <c r="M31" s="138" t="str">
        <f t="shared" si="2"/>
        <v/>
      </c>
      <c r="N31" s="137" t="str">
        <f>IF(טבלת_ציונים132[[#This Row],[ציון סופי]]="","",ROUND(IF((M31+L31) &gt; 100,100,M31+L31),1))</f>
        <v/>
      </c>
      <c r="T31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31" s="141">
        <f t="shared" si="1"/>
        <v>0.5</v>
      </c>
      <c r="AK31" s="108"/>
    </row>
    <row r="32" spans="1:37" ht="37.5" x14ac:dyDescent="0.3">
      <c r="A32" s="145"/>
      <c r="B32" s="134" t="s">
        <v>27</v>
      </c>
      <c r="C32" s="134"/>
      <c r="D32" s="134"/>
      <c r="E32" s="135"/>
      <c r="F32" s="135"/>
      <c r="G32" s="136"/>
      <c r="H32" s="136"/>
      <c r="I32" s="137" t="str">
        <f>IFERROR(ROUND(
C32*U32/$I$4+
D32*U32/$I$4+
E32*U32/$I$4+
F32*U32/$I$4+
G32*$N$2/טבלת_ציונים132[[#This Row],[מס'' שיעורים שנלמדו]]*$G$4/$I$4,1),"")</f>
        <v/>
      </c>
      <c r="J32" s="135"/>
      <c r="K32" s="135"/>
      <c r="L32" s="135"/>
      <c r="M32" s="138" t="str">
        <f t="shared" si="2"/>
        <v/>
      </c>
      <c r="N32" s="137" t="str">
        <f>IF(טבלת_ציונים132[[#This Row],[ציון סופי]]="","",ROUND(IF((M32+L32) &gt; 100,100,M32+L32),1))</f>
        <v/>
      </c>
      <c r="T32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32" s="141">
        <f t="shared" si="1"/>
        <v>0.5</v>
      </c>
      <c r="AK32" s="108"/>
    </row>
    <row r="33" spans="1:37" ht="37.5" x14ac:dyDescent="0.3">
      <c r="A33" s="145"/>
      <c r="B33" s="134" t="s">
        <v>28</v>
      </c>
      <c r="C33" s="134"/>
      <c r="D33" s="134"/>
      <c r="E33" s="135"/>
      <c r="F33" s="135"/>
      <c r="G33" s="136"/>
      <c r="H33" s="136"/>
      <c r="I33" s="137" t="str">
        <f>IFERROR(ROUND(
C33*U33/$I$4+
D33*U33/$I$4+
E33*U33/$I$4+
F33*U33/$I$4+
G33*$N$2/טבלת_ציונים132[[#This Row],[מס'' שיעורים שנלמדו]]*$G$4/$I$4,1),"")</f>
        <v/>
      </c>
      <c r="J33" s="135"/>
      <c r="K33" s="135"/>
      <c r="L33" s="135"/>
      <c r="M33" s="138" t="str">
        <f t="shared" si="2"/>
        <v/>
      </c>
      <c r="N33" s="137" t="str">
        <f>IF(טבלת_ציונים132[[#This Row],[ציון סופי]]="","",ROUND(IF((M33+L33) &gt; 100,100,M33+L33),1))</f>
        <v/>
      </c>
      <c r="T33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33" s="141">
        <f t="shared" si="1"/>
        <v>0.5</v>
      </c>
      <c r="AK33" s="108"/>
    </row>
    <row r="34" spans="1:37" ht="37.5" x14ac:dyDescent="0.3">
      <c r="A34" s="145"/>
      <c r="B34" s="134" t="s">
        <v>29</v>
      </c>
      <c r="C34" s="134"/>
      <c r="D34" s="134"/>
      <c r="E34" s="135"/>
      <c r="F34" s="135"/>
      <c r="G34" s="136"/>
      <c r="H34" s="136"/>
      <c r="I34" s="137" t="str">
        <f>IFERROR(ROUND(
C34*U34/$I$4+
D34*U34/$I$4+
E34*U34/$I$4+
F34*U34/$I$4+
G34*$N$2/טבלת_ציונים132[[#This Row],[מס'' שיעורים שנלמדו]]*$G$4/$I$4,1),"")</f>
        <v/>
      </c>
      <c r="J34" s="135"/>
      <c r="K34" s="135"/>
      <c r="L34" s="135"/>
      <c r="M34" s="138" t="str">
        <f t="shared" si="2"/>
        <v/>
      </c>
      <c r="N34" s="137" t="str">
        <f>IF(טבלת_ציונים132[[#This Row],[ציון סופי]]="","",ROUND(IF((M34+L34) &gt; 100,100,M34+L34),1))</f>
        <v/>
      </c>
      <c r="T34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34" s="141">
        <f t="shared" si="1"/>
        <v>0.5</v>
      </c>
      <c r="AK34" s="108"/>
    </row>
    <row r="35" spans="1:37" ht="37.5" x14ac:dyDescent="0.3">
      <c r="A35" s="145"/>
      <c r="B35" s="134" t="s">
        <v>30</v>
      </c>
      <c r="C35" s="134"/>
      <c r="D35" s="134"/>
      <c r="E35" s="135"/>
      <c r="F35" s="135"/>
      <c r="G35" s="136"/>
      <c r="H35" s="136"/>
      <c r="I35" s="137" t="str">
        <f>IFERROR(ROUND(
C35*U35/$I$4+
D35*U35/$I$4+
E35*U35/$I$4+
F35*U35/$I$4+
G35*$N$2/טבלת_ציונים132[[#This Row],[מס'' שיעורים שנלמדו]]*$G$4/$I$4,1),"")</f>
        <v/>
      </c>
      <c r="J35" s="135"/>
      <c r="K35" s="135"/>
      <c r="L35" s="135"/>
      <c r="M35" s="138" t="str">
        <f t="shared" si="2"/>
        <v/>
      </c>
      <c r="N35" s="137" t="str">
        <f>IF(טבלת_ציונים132[[#This Row],[ציון סופי]]="","",ROUND(IF((M35+L35) &gt; 100,100,M35+L35),1))</f>
        <v/>
      </c>
      <c r="T35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35" s="141">
        <f t="shared" si="1"/>
        <v>0.5</v>
      </c>
      <c r="AK35" s="108"/>
    </row>
    <row r="36" spans="1:37" ht="37.5" x14ac:dyDescent="0.3">
      <c r="A36" s="145"/>
      <c r="B36" s="134" t="s">
        <v>31</v>
      </c>
      <c r="C36" s="134"/>
      <c r="D36" s="134"/>
      <c r="E36" s="135"/>
      <c r="F36" s="135"/>
      <c r="G36" s="136"/>
      <c r="H36" s="136"/>
      <c r="I36" s="137" t="str">
        <f>IFERROR(ROUND(
C36*U36/$I$4+
D36*U36/$I$4+
E36*U36/$I$4+
F36*U36/$I$4+
G36*$N$2/טבלת_ציונים132[[#This Row],[מס'' שיעורים שנלמדו]]*$G$4/$I$4,1),"")</f>
        <v/>
      </c>
      <c r="J36" s="135"/>
      <c r="K36" s="135"/>
      <c r="L36" s="135"/>
      <c r="M36" s="138" t="str">
        <f t="shared" si="2"/>
        <v/>
      </c>
      <c r="N36" s="137" t="str">
        <f>IF(טבלת_ציונים132[[#This Row],[ציון סופי]]="","",ROUND(IF((M36+L36) &gt; 100,100,M36+L36),1))</f>
        <v/>
      </c>
      <c r="T36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36" s="141">
        <f t="shared" si="1"/>
        <v>0.5</v>
      </c>
      <c r="AK36" s="108"/>
    </row>
    <row r="37" spans="1:37" ht="37.5" x14ac:dyDescent="0.3">
      <c r="A37" s="145"/>
      <c r="B37" s="134" t="s">
        <v>32</v>
      </c>
      <c r="C37" s="134"/>
      <c r="D37" s="134"/>
      <c r="E37" s="135"/>
      <c r="F37" s="135"/>
      <c r="G37" s="136"/>
      <c r="H37" s="136"/>
      <c r="I37" s="137" t="str">
        <f>IFERROR(ROUND(
C37*U37/$I$4+
D37*U37/$I$4+
E37*U37/$I$4+
F37*U37/$I$4+
G37*$N$2/טבלת_ציונים132[[#This Row],[מס'' שיעורים שנלמדו]]*$G$4/$I$4,1),"")</f>
        <v/>
      </c>
      <c r="J37" s="135"/>
      <c r="K37" s="135"/>
      <c r="L37" s="135"/>
      <c r="M37" s="138" t="str">
        <f t="shared" si="2"/>
        <v/>
      </c>
      <c r="N37" s="137" t="str">
        <f>IF(טבלת_ציונים132[[#This Row],[ציון סופי]]="","",ROUND(IF((M37+L37) &gt; 100,100,M37+L37),1))</f>
        <v/>
      </c>
      <c r="T37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37" s="141">
        <f t="shared" si="1"/>
        <v>0.5</v>
      </c>
      <c r="AK37" s="108"/>
    </row>
    <row r="38" spans="1:37" ht="37.5" x14ac:dyDescent="0.3">
      <c r="A38" s="145"/>
      <c r="B38" s="134" t="s">
        <v>33</v>
      </c>
      <c r="C38" s="134"/>
      <c r="D38" s="134"/>
      <c r="E38" s="135"/>
      <c r="F38" s="135"/>
      <c r="G38" s="136"/>
      <c r="H38" s="136"/>
      <c r="I38" s="137" t="str">
        <f>IFERROR(ROUND(
C38*U38/$I$4+
D38*U38/$I$4+
E38*U38/$I$4+
F38*U38/$I$4+
G38*$N$2/טבלת_ציונים132[[#This Row],[מס'' שיעורים שנלמדו]]*$G$4/$I$4,1),"")</f>
        <v/>
      </c>
      <c r="J38" s="135"/>
      <c r="K38" s="135"/>
      <c r="L38" s="135"/>
      <c r="M38" s="138" t="str">
        <f t="shared" si="2"/>
        <v/>
      </c>
      <c r="N38" s="137" t="str">
        <f>IF(טבלת_ציונים132[[#This Row],[ציון סופי]]="","",ROUND(IF((M38+L38) &gt; 100,100,M38+L38),1))</f>
        <v/>
      </c>
      <c r="T38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38" s="141">
        <f t="shared" si="1"/>
        <v>0.5</v>
      </c>
      <c r="AK38" s="108"/>
    </row>
    <row r="39" spans="1:37" ht="37.5" x14ac:dyDescent="0.3">
      <c r="A39" s="145"/>
      <c r="B39" s="134" t="s">
        <v>34</v>
      </c>
      <c r="C39" s="134"/>
      <c r="D39" s="134"/>
      <c r="E39" s="135"/>
      <c r="F39" s="135"/>
      <c r="G39" s="136"/>
      <c r="H39" s="136"/>
      <c r="I39" s="137" t="str">
        <f>IFERROR(ROUND(
C39*U39/$I$4+
D39*U39/$I$4+
E39*U39/$I$4+
F39*U39/$I$4+
G39*$N$2/טבלת_ציונים132[[#This Row],[מס'' שיעורים שנלמדו]]*$G$4/$I$4,1),"")</f>
        <v/>
      </c>
      <c r="J39" s="135"/>
      <c r="K39" s="135"/>
      <c r="L39" s="135"/>
      <c r="M39" s="138" t="str">
        <f t="shared" si="2"/>
        <v/>
      </c>
      <c r="N39" s="137" t="str">
        <f>IF(טבלת_ציונים132[[#This Row],[ציון סופי]]="","",ROUND(IF((M39+L39) &gt; 100,100,M39+L39),1))</f>
        <v/>
      </c>
      <c r="T39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39" s="141">
        <f t="shared" si="1"/>
        <v>0.5</v>
      </c>
      <c r="AK39" s="108"/>
    </row>
    <row r="40" spans="1:37" ht="37.5" x14ac:dyDescent="0.3">
      <c r="A40" s="145"/>
      <c r="B40" s="134" t="s">
        <v>35</v>
      </c>
      <c r="C40" s="134"/>
      <c r="D40" s="134"/>
      <c r="E40" s="135"/>
      <c r="F40" s="135"/>
      <c r="G40" s="136"/>
      <c r="H40" s="136"/>
      <c r="I40" s="137" t="str">
        <f>IFERROR(ROUND(
C40*U40/$I$4+
D40*U40/$I$4+
E40*U40/$I$4+
F40*U40/$I$4+
G40*$N$2/טבלת_ציונים132[[#This Row],[מס'' שיעורים שנלמדו]]*$G$4/$I$4,1),"")</f>
        <v/>
      </c>
      <c r="J40" s="135"/>
      <c r="K40" s="135"/>
      <c r="L40" s="135"/>
      <c r="M40" s="138" t="str">
        <f t="shared" si="2"/>
        <v/>
      </c>
      <c r="N40" s="137" t="str">
        <f>IF(טבלת_ציונים132[[#This Row],[ציון סופי]]="","",ROUND(IF((M40+L40) &gt; 100,100,M40+L40),1))</f>
        <v/>
      </c>
      <c r="T40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40" s="141">
        <f t="shared" si="1"/>
        <v>0.5</v>
      </c>
      <c r="AK40" s="108"/>
    </row>
    <row r="41" spans="1:37" ht="37.5" x14ac:dyDescent="0.3">
      <c r="A41" s="145"/>
      <c r="B41" s="134" t="s">
        <v>36</v>
      </c>
      <c r="C41" s="134"/>
      <c r="D41" s="134"/>
      <c r="E41" s="135"/>
      <c r="F41" s="135"/>
      <c r="G41" s="136"/>
      <c r="H41" s="136"/>
      <c r="I41" s="137" t="str">
        <f>IFERROR(ROUND(
C41*U41/$I$4+
D41*U41/$I$4+
E41*U41/$I$4+
F41*U41/$I$4+
G41*$N$2/טבלת_ציונים132[[#This Row],[מס'' שיעורים שנלמדו]]*$G$4/$I$4,1),"")</f>
        <v/>
      </c>
      <c r="J41" s="135"/>
      <c r="K41" s="135"/>
      <c r="L41" s="135"/>
      <c r="M41" s="138" t="str">
        <f t="shared" si="2"/>
        <v/>
      </c>
      <c r="N41" s="137" t="str">
        <f>IF(טבלת_ציונים132[[#This Row],[ציון סופי]]="","",ROUND(IF((M41+L41) &gt; 100,100,M41+L41),1))</f>
        <v/>
      </c>
      <c r="T41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41" s="141">
        <f t="shared" si="1"/>
        <v>0.5</v>
      </c>
      <c r="AK41" s="108"/>
    </row>
    <row r="42" spans="1:37" ht="37.5" x14ac:dyDescent="0.3">
      <c r="A42" s="145"/>
      <c r="B42" s="134" t="s">
        <v>37</v>
      </c>
      <c r="C42" s="134"/>
      <c r="D42" s="134"/>
      <c r="E42" s="135"/>
      <c r="F42" s="135"/>
      <c r="G42" s="136"/>
      <c r="H42" s="136"/>
      <c r="I42" s="137" t="str">
        <f>IFERROR(ROUND(
C42*U42/$I$4+
D42*U42/$I$4+
E42*U42/$I$4+
F42*U42/$I$4+
G42*$N$2/טבלת_ציונים132[[#This Row],[מס'' שיעורים שנלמדו]]*$G$4/$I$4,1),"")</f>
        <v/>
      </c>
      <c r="J42" s="135"/>
      <c r="K42" s="135"/>
      <c r="L42" s="135"/>
      <c r="M42" s="138" t="str">
        <f t="shared" si="2"/>
        <v/>
      </c>
      <c r="N42" s="137" t="str">
        <f>IF(טבלת_ציונים132[[#This Row],[ציון סופי]]="","",ROUND(IF((M42+L42) &gt; 100,100,M42+L42),1))</f>
        <v/>
      </c>
      <c r="T42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42" s="141">
        <f t="shared" si="1"/>
        <v>0.5</v>
      </c>
      <c r="AK42" s="108"/>
    </row>
    <row r="43" spans="1:37" ht="37.5" x14ac:dyDescent="0.3">
      <c r="A43" s="145"/>
      <c r="B43" s="134" t="s">
        <v>38</v>
      </c>
      <c r="C43" s="134"/>
      <c r="D43" s="134"/>
      <c r="E43" s="135"/>
      <c r="F43" s="135"/>
      <c r="G43" s="136"/>
      <c r="H43" s="136"/>
      <c r="I43" s="137" t="str">
        <f>IFERROR(ROUND(
C43*U43/$I$4+
D43*U43/$I$4+
E43*U43/$I$4+
F43*U43/$I$4+
G43*$N$2/טבלת_ציונים132[[#This Row],[מס'' שיעורים שנלמדו]]*$G$4/$I$4,1),"")</f>
        <v/>
      </c>
      <c r="J43" s="135"/>
      <c r="K43" s="135"/>
      <c r="L43" s="135"/>
      <c r="M43" s="138" t="str">
        <f t="shared" si="2"/>
        <v/>
      </c>
      <c r="N43" s="137" t="str">
        <f>IF(טבלת_ציונים132[[#This Row],[ציון סופי]]="","",ROUND(IF((M43+L43) &gt; 100,100,M43+L43),1))</f>
        <v/>
      </c>
      <c r="T43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43" s="141">
        <f t="shared" si="1"/>
        <v>0.5</v>
      </c>
      <c r="AK43" s="108"/>
    </row>
    <row r="44" spans="1:37" ht="37.5" x14ac:dyDescent="0.3">
      <c r="A44" s="145"/>
      <c r="B44" s="134" t="s">
        <v>39</v>
      </c>
      <c r="C44" s="134"/>
      <c r="D44" s="134"/>
      <c r="E44" s="135"/>
      <c r="F44" s="135"/>
      <c r="G44" s="136"/>
      <c r="H44" s="136"/>
      <c r="I44" s="137" t="str">
        <f>IFERROR(ROUND(
C44*U44/$I$4+
D44*U44/$I$4+
E44*U44/$I$4+
F44*U44/$I$4+
G44*$N$2/טבלת_ציונים132[[#This Row],[מס'' שיעורים שנלמדו]]*$G$4/$I$4,1),"")</f>
        <v/>
      </c>
      <c r="J44" s="135"/>
      <c r="K44" s="135"/>
      <c r="L44" s="135"/>
      <c r="M44" s="138" t="str">
        <f t="shared" si="2"/>
        <v/>
      </c>
      <c r="N44" s="137" t="str">
        <f>IF(טבלת_ציונים132[[#This Row],[ציון סופי]]="","",ROUND(IF((M44+L44) &gt; 100,100,M44+L44),1))</f>
        <v/>
      </c>
      <c r="T44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44" s="141">
        <f t="shared" si="1"/>
        <v>0.5</v>
      </c>
      <c r="AK44" s="108"/>
    </row>
    <row r="45" spans="1:37" ht="37.5" x14ac:dyDescent="0.3">
      <c r="A45" s="145"/>
      <c r="B45" s="134" t="s">
        <v>40</v>
      </c>
      <c r="C45" s="134"/>
      <c r="D45" s="134"/>
      <c r="E45" s="135"/>
      <c r="F45" s="135"/>
      <c r="G45" s="136"/>
      <c r="H45" s="136"/>
      <c r="I45" s="137" t="str">
        <f>IFERROR(ROUND(
C45*U45/$I$4+
D45*U45/$I$4+
E45*U45/$I$4+
F45*U45/$I$4+
G45*$N$2/טבלת_ציונים132[[#This Row],[מס'' שיעורים שנלמדו]]*$G$4/$I$4,1),"")</f>
        <v/>
      </c>
      <c r="J45" s="135"/>
      <c r="K45" s="135"/>
      <c r="L45" s="135"/>
      <c r="M45" s="138" t="str">
        <f t="shared" si="2"/>
        <v/>
      </c>
      <c r="N45" s="137" t="str">
        <f>IF(טבלת_ציונים132[[#This Row],[ציון סופי]]="","",ROUND(IF((M45+L45) &gt; 100,100,M45+L45),1))</f>
        <v/>
      </c>
      <c r="T45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45" s="141">
        <f t="shared" si="1"/>
        <v>0.5</v>
      </c>
      <c r="AK45" s="108"/>
    </row>
    <row r="46" spans="1:37" ht="37.5" x14ac:dyDescent="0.3">
      <c r="A46" s="145"/>
      <c r="B46" s="134" t="s">
        <v>41</v>
      </c>
      <c r="C46" s="134"/>
      <c r="D46" s="134"/>
      <c r="E46" s="135"/>
      <c r="F46" s="135"/>
      <c r="G46" s="136"/>
      <c r="H46" s="136"/>
      <c r="I46" s="137" t="str">
        <f>IFERROR(ROUND(
C46*U46/$I$4+
D46*U46/$I$4+
E46*U46/$I$4+
F46*U46/$I$4+
G46*$N$2/טבלת_ציונים132[[#This Row],[מס'' שיעורים שנלמדו]]*$G$4/$I$4,1),"")</f>
        <v/>
      </c>
      <c r="J46" s="135"/>
      <c r="K46" s="135"/>
      <c r="L46" s="135"/>
      <c r="M46" s="138" t="str">
        <f t="shared" si="2"/>
        <v/>
      </c>
      <c r="N46" s="137" t="str">
        <f>IF(טבלת_ציונים132[[#This Row],[ציון סופי]]="","",ROUND(IF((M46+L46) &gt; 100,100,M46+L46),1))</f>
        <v/>
      </c>
      <c r="T46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46" s="141">
        <f t="shared" si="1"/>
        <v>0.5</v>
      </c>
      <c r="AK46" s="108"/>
    </row>
    <row r="47" spans="1:37" ht="37.5" x14ac:dyDescent="0.3">
      <c r="A47" s="145"/>
      <c r="B47" s="134" t="s">
        <v>42</v>
      </c>
      <c r="C47" s="134"/>
      <c r="D47" s="134"/>
      <c r="E47" s="135"/>
      <c r="F47" s="135"/>
      <c r="G47" s="136"/>
      <c r="H47" s="136"/>
      <c r="I47" s="137" t="str">
        <f>IFERROR(ROUND(
C47*U47/$I$4+
D47*U47/$I$4+
E47*U47/$I$4+
F47*U47/$I$4+
G47*$N$2/טבלת_ציונים132[[#This Row],[מס'' שיעורים שנלמדו]]*$G$4/$I$4,1),"")</f>
        <v/>
      </c>
      <c r="J47" s="135"/>
      <c r="K47" s="135"/>
      <c r="L47" s="135"/>
      <c r="M47" s="138" t="str">
        <f t="shared" si="2"/>
        <v/>
      </c>
      <c r="N47" s="137" t="str">
        <f>IF(טבלת_ציונים132[[#This Row],[ציון סופי]]="","",ROUND(IF((M47+L47) &gt; 100,100,M47+L47),1))</f>
        <v/>
      </c>
      <c r="T47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47" s="141">
        <f t="shared" si="1"/>
        <v>0.5</v>
      </c>
      <c r="AK47" s="108"/>
    </row>
    <row r="48" spans="1:37" ht="37.5" x14ac:dyDescent="0.3">
      <c r="A48" s="145"/>
      <c r="B48" s="134" t="s">
        <v>43</v>
      </c>
      <c r="C48" s="134"/>
      <c r="D48" s="134"/>
      <c r="E48" s="135"/>
      <c r="F48" s="135"/>
      <c r="G48" s="136"/>
      <c r="H48" s="136"/>
      <c r="I48" s="137" t="str">
        <f>IFERROR(ROUND(
C48*U48/$I$4+
D48*U48/$I$4+
E48*U48/$I$4+
F48*U48/$I$4+
G48*$N$2/טבלת_ציונים132[[#This Row],[מס'' שיעורים שנלמדו]]*$G$4/$I$4,1),"")</f>
        <v/>
      </c>
      <c r="J48" s="135"/>
      <c r="K48" s="135"/>
      <c r="L48" s="135"/>
      <c r="M48" s="138" t="str">
        <f t="shared" si="2"/>
        <v/>
      </c>
      <c r="N48" s="137" t="str">
        <f>IF(טבלת_ציונים132[[#This Row],[ציון סופי]]="","",ROUND(IF((M48+L48) &gt; 100,100,M48+L48),1))</f>
        <v/>
      </c>
      <c r="T48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48" s="141">
        <f t="shared" si="1"/>
        <v>0.5</v>
      </c>
      <c r="AK48" s="108"/>
    </row>
    <row r="49" spans="1:37" ht="37.5" x14ac:dyDescent="0.3">
      <c r="A49" s="145"/>
      <c r="B49" s="134" t="s">
        <v>44</v>
      </c>
      <c r="C49" s="134"/>
      <c r="D49" s="134"/>
      <c r="E49" s="135"/>
      <c r="F49" s="135"/>
      <c r="G49" s="136"/>
      <c r="H49" s="136"/>
      <c r="I49" s="137" t="str">
        <f>IFERROR(ROUND(
C49*U49/$I$4+
D49*U49/$I$4+
E49*U49/$I$4+
F49*U49/$I$4+
G49*$N$2/טבלת_ציונים132[[#This Row],[מס'' שיעורים שנלמדו]]*$G$4/$I$4,1),"")</f>
        <v/>
      </c>
      <c r="J49" s="135"/>
      <c r="K49" s="135"/>
      <c r="L49" s="135"/>
      <c r="M49" s="138" t="str">
        <f t="shared" si="2"/>
        <v/>
      </c>
      <c r="N49" s="137" t="str">
        <f>IF(טבלת_ציונים132[[#This Row],[ציון סופי]]="","",ROUND(IF((M49+L49) &gt; 100,100,M49+L49),1))</f>
        <v/>
      </c>
      <c r="T49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49" s="141">
        <f t="shared" si="1"/>
        <v>0.5</v>
      </c>
      <c r="AK49" s="108"/>
    </row>
    <row r="50" spans="1:37" ht="37.5" x14ac:dyDescent="0.3">
      <c r="A50" s="145"/>
      <c r="B50" s="134" t="s">
        <v>45</v>
      </c>
      <c r="C50" s="134"/>
      <c r="D50" s="134"/>
      <c r="E50" s="135"/>
      <c r="F50" s="135"/>
      <c r="G50" s="136"/>
      <c r="H50" s="136"/>
      <c r="I50" s="137" t="str">
        <f>IFERROR(ROUND(
C50*U50/$I$4+
D50*U50/$I$4+
E50*U50/$I$4+
F50*U50/$I$4+
G50*$N$2/טבלת_ציונים132[[#This Row],[מס'' שיעורים שנלמדו]]*$G$4/$I$4,1),"")</f>
        <v/>
      </c>
      <c r="J50" s="135"/>
      <c r="K50" s="135"/>
      <c r="L50" s="135"/>
      <c r="M50" s="138" t="str">
        <f t="shared" si="2"/>
        <v/>
      </c>
      <c r="N50" s="137" t="str">
        <f>IF(טבלת_ציונים132[[#This Row],[ציון סופי]]="","",ROUND(IF((M50+L50) &gt; 100,100,M50+L50),1))</f>
        <v/>
      </c>
      <c r="T50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50" s="141">
        <f t="shared" si="1"/>
        <v>0.5</v>
      </c>
      <c r="AK50" s="108"/>
    </row>
    <row r="51" spans="1:37" ht="37.5" x14ac:dyDescent="0.3">
      <c r="A51" s="145"/>
      <c r="B51" s="134" t="s">
        <v>46</v>
      </c>
      <c r="C51" s="134"/>
      <c r="D51" s="134"/>
      <c r="E51" s="135"/>
      <c r="F51" s="135"/>
      <c r="G51" s="136"/>
      <c r="H51" s="136"/>
      <c r="I51" s="137" t="str">
        <f>IFERROR(ROUND(
C51*U51/$I$4+
D51*U51/$I$4+
E51*U51/$I$4+
F51*U51/$I$4+
G51*$N$2/טבלת_ציונים132[[#This Row],[מס'' שיעורים שנלמדו]]*$G$4/$I$4,1),"")</f>
        <v/>
      </c>
      <c r="J51" s="135"/>
      <c r="K51" s="135"/>
      <c r="L51" s="135"/>
      <c r="M51" s="138" t="str">
        <f t="shared" si="2"/>
        <v/>
      </c>
      <c r="N51" s="137" t="str">
        <f>IF(טבלת_ציונים132[[#This Row],[ציון סופי]]="","",ROUND(IF((M51+L51) &gt; 100,100,M51+L51),1))</f>
        <v/>
      </c>
      <c r="T51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51" s="141">
        <f t="shared" si="1"/>
        <v>0.5</v>
      </c>
      <c r="AK51" s="108"/>
    </row>
    <row r="52" spans="1:37" ht="37.5" x14ac:dyDescent="0.3">
      <c r="A52" s="145"/>
      <c r="B52" s="134" t="s">
        <v>47</v>
      </c>
      <c r="C52" s="134"/>
      <c r="D52" s="134"/>
      <c r="E52" s="135"/>
      <c r="F52" s="135"/>
      <c r="G52" s="136"/>
      <c r="H52" s="136"/>
      <c r="I52" s="137" t="str">
        <f>IFERROR(ROUND(
C52*U52/$I$4+
D52*U52/$I$4+
E52*U52/$I$4+
F52*U52/$I$4+
G52*$N$2/טבלת_ציונים132[[#This Row],[מס'' שיעורים שנלמדו]]*$G$4/$I$4,1),"")</f>
        <v/>
      </c>
      <c r="J52" s="135"/>
      <c r="K52" s="135"/>
      <c r="L52" s="135"/>
      <c r="M52" s="138" t="str">
        <f t="shared" si="2"/>
        <v/>
      </c>
      <c r="N52" s="137" t="str">
        <f>IF(טבלת_ציונים132[[#This Row],[ציון סופי]]="","",ROUND(IF((M52+L52) &gt; 100,100,M52+L52),1))</f>
        <v/>
      </c>
      <c r="T52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52" s="141">
        <f t="shared" si="1"/>
        <v>0.5</v>
      </c>
      <c r="AK52" s="108"/>
    </row>
    <row r="53" spans="1:37" ht="37.5" x14ac:dyDescent="0.3">
      <c r="A53" s="145"/>
      <c r="B53" s="134" t="s">
        <v>48</v>
      </c>
      <c r="C53" s="134"/>
      <c r="D53" s="134"/>
      <c r="E53" s="135"/>
      <c r="F53" s="135"/>
      <c r="G53" s="136"/>
      <c r="H53" s="136"/>
      <c r="I53" s="137" t="str">
        <f>IFERROR(ROUND(
C53*U53/$I$4+
D53*U53/$I$4+
E53*U53/$I$4+
F53*U53/$I$4+
G53*$N$2/טבלת_ציונים132[[#This Row],[מס'' שיעורים שנלמדו]]*$G$4/$I$4,1),"")</f>
        <v/>
      </c>
      <c r="J53" s="135"/>
      <c r="K53" s="135"/>
      <c r="L53" s="135"/>
      <c r="M53" s="138" t="str">
        <f t="shared" si="2"/>
        <v/>
      </c>
      <c r="N53" s="137" t="str">
        <f>IF(טבלת_ציונים132[[#This Row],[ציון סופי]]="","",ROUND(IF((M53+L53) &gt; 100,100,M53+L53),1))</f>
        <v/>
      </c>
      <c r="T53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53" s="141">
        <f t="shared" si="1"/>
        <v>0.5</v>
      </c>
      <c r="AK53" s="108"/>
    </row>
    <row r="54" spans="1:37" ht="37.5" x14ac:dyDescent="0.3">
      <c r="A54" s="145"/>
      <c r="B54" s="134" t="s">
        <v>49</v>
      </c>
      <c r="C54" s="134"/>
      <c r="D54" s="134"/>
      <c r="E54" s="135"/>
      <c r="F54" s="135"/>
      <c r="G54" s="136"/>
      <c r="H54" s="136"/>
      <c r="I54" s="137" t="str">
        <f>IFERROR(ROUND(
C54*U54/$I$4+
D54*U54/$I$4+
E54*U54/$I$4+
F54*U54/$I$4+
G54*$N$2/טבלת_ציונים132[[#This Row],[מס'' שיעורים שנלמדו]]*$G$4/$I$4,1),"")</f>
        <v/>
      </c>
      <c r="J54" s="135"/>
      <c r="K54" s="135"/>
      <c r="L54" s="135"/>
      <c r="M54" s="138" t="str">
        <f t="shared" si="2"/>
        <v/>
      </c>
      <c r="N54" s="137" t="str">
        <f>IF(טבלת_ציונים132[[#This Row],[ציון סופי]]="","",ROUND(IF((M54+L54) &gt; 100,100,M54+L54),1))</f>
        <v/>
      </c>
      <c r="T54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54" s="141">
        <f t="shared" si="1"/>
        <v>0.5</v>
      </c>
      <c r="AK54" s="108"/>
    </row>
    <row r="55" spans="1:37" ht="37.5" x14ac:dyDescent="0.3">
      <c r="A55" s="145"/>
      <c r="B55" s="134" t="s">
        <v>50</v>
      </c>
      <c r="C55" s="134"/>
      <c r="D55" s="134"/>
      <c r="E55" s="135"/>
      <c r="F55" s="135"/>
      <c r="G55" s="136"/>
      <c r="H55" s="136"/>
      <c r="I55" s="137" t="str">
        <f>IFERROR(ROUND(
C55*U55/$I$4+
D55*U55/$I$4+
E55*U55/$I$4+
F55*U55/$I$4+
G55*$N$2/טבלת_ציונים132[[#This Row],[מס'' שיעורים שנלמדו]]*$G$4/$I$4,1),"")</f>
        <v/>
      </c>
      <c r="J55" s="135"/>
      <c r="K55" s="135"/>
      <c r="L55" s="135"/>
      <c r="M55" s="138" t="str">
        <f t="shared" si="2"/>
        <v/>
      </c>
      <c r="N55" s="137" t="str">
        <f>IF(טבלת_ציונים132[[#This Row],[ציון סופי]]="","",ROUND(IF((M55+L55) &gt; 100,100,M55+L55),1))</f>
        <v/>
      </c>
      <c r="T55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55" s="141">
        <f t="shared" si="1"/>
        <v>0.5</v>
      </c>
      <c r="AK55" s="108"/>
    </row>
    <row r="56" spans="1:37" ht="37.5" x14ac:dyDescent="0.3">
      <c r="A56" s="145"/>
      <c r="B56" s="134" t="s">
        <v>51</v>
      </c>
      <c r="C56" s="134"/>
      <c r="D56" s="134"/>
      <c r="E56" s="135"/>
      <c r="F56" s="135"/>
      <c r="G56" s="136"/>
      <c r="H56" s="136"/>
      <c r="I56" s="137" t="str">
        <f>IFERROR(ROUND(
C56*U56/$I$4+
D56*U56/$I$4+
E56*U56/$I$4+
F56*U56/$I$4+
G56*$N$2/טבלת_ציונים132[[#This Row],[מס'' שיעורים שנלמדו]]*$G$4/$I$4,1),"")</f>
        <v/>
      </c>
      <c r="J56" s="135"/>
      <c r="K56" s="135"/>
      <c r="L56" s="135"/>
      <c r="M56" s="138" t="str">
        <f t="shared" si="2"/>
        <v/>
      </c>
      <c r="N56" s="137" t="str">
        <f>IF(טבלת_ציונים132[[#This Row],[ציון סופי]]="","",ROUND(IF((M56+L56) &gt; 100,100,M56+L56),1))</f>
        <v/>
      </c>
      <c r="T56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56" s="141">
        <f t="shared" si="1"/>
        <v>0.5</v>
      </c>
      <c r="AK56" s="108"/>
    </row>
    <row r="57" spans="1:37" ht="37.5" x14ac:dyDescent="0.3">
      <c r="A57" s="145"/>
      <c r="B57" s="134" t="s">
        <v>52</v>
      </c>
      <c r="C57" s="134"/>
      <c r="D57" s="134"/>
      <c r="E57" s="135"/>
      <c r="F57" s="135"/>
      <c r="G57" s="136"/>
      <c r="H57" s="136"/>
      <c r="I57" s="137" t="str">
        <f>IFERROR(ROUND(
C57*U57/$I$4+
D57*U57/$I$4+
E57*U57/$I$4+
F57*U57/$I$4+
G57*$N$2/טבלת_ציונים132[[#This Row],[מס'' שיעורים שנלמדו]]*$G$4/$I$4,1),"")</f>
        <v/>
      </c>
      <c r="J57" s="135"/>
      <c r="K57" s="135"/>
      <c r="L57" s="135"/>
      <c r="M57" s="138" t="str">
        <f t="shared" si="2"/>
        <v/>
      </c>
      <c r="N57" s="137" t="str">
        <f>IF(טבלת_ציונים132[[#This Row],[ציון סופי]]="","",ROUND(IF((M57+L57) &gt; 100,100,M57+L57),1))</f>
        <v/>
      </c>
      <c r="T57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57" s="141">
        <f t="shared" si="1"/>
        <v>0.5</v>
      </c>
      <c r="AK57" s="108"/>
    </row>
    <row r="58" spans="1:37" ht="37.5" x14ac:dyDescent="0.3">
      <c r="A58" s="145"/>
      <c r="B58" s="134" t="s">
        <v>53</v>
      </c>
      <c r="C58" s="134"/>
      <c r="D58" s="134"/>
      <c r="E58" s="135"/>
      <c r="F58" s="135"/>
      <c r="G58" s="136"/>
      <c r="H58" s="136"/>
      <c r="I58" s="137" t="str">
        <f>IFERROR(ROUND(
C58*U58/$I$4+
D58*U58/$I$4+
E58*U58/$I$4+
F58*U58/$I$4+
G58*$N$2/טבלת_ציונים132[[#This Row],[מס'' שיעורים שנלמדו]]*$G$4/$I$4,1),"")</f>
        <v/>
      </c>
      <c r="J58" s="135"/>
      <c r="K58" s="135"/>
      <c r="L58" s="135"/>
      <c r="M58" s="138" t="str">
        <f t="shared" si="2"/>
        <v/>
      </c>
      <c r="N58" s="137" t="str">
        <f>IF(טבלת_ציונים132[[#This Row],[ציון סופי]]="","",ROUND(IF((M58+L58) &gt; 100,100,M58+L58),1))</f>
        <v/>
      </c>
      <c r="T58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58" s="141">
        <f t="shared" si="1"/>
        <v>0.5</v>
      </c>
      <c r="AK58" s="108"/>
    </row>
    <row r="59" spans="1:37" ht="37.5" x14ac:dyDescent="0.3">
      <c r="A59" s="145"/>
      <c r="B59" s="134" t="s">
        <v>54</v>
      </c>
      <c r="C59" s="134"/>
      <c r="D59" s="134"/>
      <c r="E59" s="135"/>
      <c r="F59" s="135"/>
      <c r="G59" s="136"/>
      <c r="H59" s="136"/>
      <c r="I59" s="137" t="str">
        <f>IFERROR(ROUND(
C59*U59/$I$4+
D59*U59/$I$4+
E59*U59/$I$4+
F59*U59/$I$4+
G59*$N$2/טבלת_ציונים132[[#This Row],[מס'' שיעורים שנלמדו]]*$G$4/$I$4,1),"")</f>
        <v/>
      </c>
      <c r="J59" s="135"/>
      <c r="K59" s="135"/>
      <c r="L59" s="135"/>
      <c r="M59" s="138" t="str">
        <f t="shared" si="2"/>
        <v/>
      </c>
      <c r="N59" s="137" t="str">
        <f>IF(טבלת_ציונים132[[#This Row],[ציון סופי]]="","",ROUND(IF((M59+L59) &gt; 100,100,M59+L59),1))</f>
        <v/>
      </c>
      <c r="T59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59" s="141">
        <f t="shared" si="1"/>
        <v>0.5</v>
      </c>
      <c r="AK59" s="108"/>
    </row>
    <row r="60" spans="1:37" ht="37.5" x14ac:dyDescent="0.3">
      <c r="A60" s="145"/>
      <c r="B60" s="134" t="s">
        <v>55</v>
      </c>
      <c r="C60" s="134"/>
      <c r="D60" s="134"/>
      <c r="E60" s="135"/>
      <c r="F60" s="135"/>
      <c r="G60" s="136"/>
      <c r="H60" s="136"/>
      <c r="I60" s="137" t="str">
        <f>IFERROR(ROUND(
C60*U60/$I$4+
D60*U60/$I$4+
E60*U60/$I$4+
F60*U60/$I$4+
G60*$N$2/טבלת_ציונים132[[#This Row],[מס'' שיעורים שנלמדו]]*$G$4/$I$4,1),"")</f>
        <v/>
      </c>
      <c r="J60" s="135"/>
      <c r="K60" s="135"/>
      <c r="L60" s="135"/>
      <c r="M60" s="138" t="str">
        <f t="shared" si="2"/>
        <v/>
      </c>
      <c r="N60" s="137" t="str">
        <f>IF(טבלת_ציונים132[[#This Row],[ציון סופי]]="","",ROUND(IF((M60+L60) &gt; 100,100,M60+L60),1))</f>
        <v/>
      </c>
      <c r="T60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60" s="141">
        <f t="shared" si="1"/>
        <v>0.5</v>
      </c>
      <c r="AK60" s="108"/>
    </row>
    <row r="61" spans="1:37" ht="37.5" x14ac:dyDescent="0.3">
      <c r="A61" s="145"/>
      <c r="B61" s="134" t="s">
        <v>56</v>
      </c>
      <c r="C61" s="134"/>
      <c r="D61" s="134"/>
      <c r="E61" s="135"/>
      <c r="F61" s="135"/>
      <c r="G61" s="136"/>
      <c r="H61" s="136"/>
      <c r="I61" s="137" t="str">
        <f>IFERROR(ROUND(
C61*U61/$I$4+
D61*U61/$I$4+
E61*U61/$I$4+
F61*U61/$I$4+
G61*$N$2/טבלת_ציונים132[[#This Row],[מס'' שיעורים שנלמדו]]*$G$4/$I$4,1),"")</f>
        <v/>
      </c>
      <c r="J61" s="135"/>
      <c r="K61" s="135"/>
      <c r="L61" s="135"/>
      <c r="M61" s="138" t="str">
        <f t="shared" si="2"/>
        <v/>
      </c>
      <c r="N61" s="137" t="str">
        <f>IF(טבלת_ציונים132[[#This Row],[ציון סופי]]="","",ROUND(IF((M61+L61) &gt; 100,100,M61+L61),1))</f>
        <v/>
      </c>
      <c r="T61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61" s="141">
        <f t="shared" si="1"/>
        <v>0.5</v>
      </c>
      <c r="AK61" s="108"/>
    </row>
    <row r="62" spans="1:37" ht="37.5" x14ac:dyDescent="0.3">
      <c r="A62" s="145"/>
      <c r="B62" s="134" t="s">
        <v>57</v>
      </c>
      <c r="C62" s="134"/>
      <c r="D62" s="134"/>
      <c r="E62" s="135"/>
      <c r="F62" s="135"/>
      <c r="G62" s="136"/>
      <c r="H62" s="136"/>
      <c r="I62" s="137" t="str">
        <f>IFERROR(ROUND(
C62*U62/$I$4+
D62*U62/$I$4+
E62*U62/$I$4+
F62*U62/$I$4+
G62*$N$2/טבלת_ציונים132[[#This Row],[מס'' שיעורים שנלמדו]]*$G$4/$I$4,1),"")</f>
        <v/>
      </c>
      <c r="J62" s="135"/>
      <c r="K62" s="135"/>
      <c r="L62" s="135"/>
      <c r="M62" s="138" t="str">
        <f t="shared" si="2"/>
        <v/>
      </c>
      <c r="N62" s="137" t="str">
        <f>IF(טבלת_ציונים132[[#This Row],[ציון סופי]]="","",ROUND(IF((M62+L62) &gt; 100,100,M62+L62),1))</f>
        <v/>
      </c>
      <c r="T62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62" s="141">
        <f t="shared" si="1"/>
        <v>0.5</v>
      </c>
      <c r="AK62" s="108"/>
    </row>
    <row r="63" spans="1:37" ht="37.5" x14ac:dyDescent="0.3">
      <c r="A63" s="145"/>
      <c r="B63" s="134" t="s">
        <v>58</v>
      </c>
      <c r="C63" s="134"/>
      <c r="D63" s="134"/>
      <c r="E63" s="135"/>
      <c r="F63" s="135"/>
      <c r="G63" s="136"/>
      <c r="H63" s="136"/>
      <c r="I63" s="137" t="str">
        <f>IFERROR(ROUND(
C63*U63/$I$4+
D63*U63/$I$4+
E63*U63/$I$4+
F63*U63/$I$4+
G63*$N$2/טבלת_ציונים132[[#This Row],[מס'' שיעורים שנלמדו]]*$G$4/$I$4,1),"")</f>
        <v/>
      </c>
      <c r="J63" s="135"/>
      <c r="K63" s="135"/>
      <c r="L63" s="135"/>
      <c r="M63" s="138" t="str">
        <f t="shared" si="2"/>
        <v/>
      </c>
      <c r="N63" s="137" t="str">
        <f>IF(טבלת_ציונים132[[#This Row],[ציון סופי]]="","",ROUND(IF((M63+L63) &gt; 100,100,M63+L63),1))</f>
        <v/>
      </c>
      <c r="T63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63" s="141">
        <f t="shared" si="1"/>
        <v>0.5</v>
      </c>
      <c r="AK63" s="108"/>
    </row>
    <row r="64" spans="1:37" ht="37.5" x14ac:dyDescent="0.3">
      <c r="A64" s="145"/>
      <c r="B64" s="134" t="s">
        <v>59</v>
      </c>
      <c r="C64" s="134"/>
      <c r="D64" s="134"/>
      <c r="E64" s="135"/>
      <c r="F64" s="135"/>
      <c r="G64" s="136"/>
      <c r="H64" s="136"/>
      <c r="I64" s="137" t="str">
        <f>IFERROR(ROUND(
C64*U64/$I$4+
D64*U64/$I$4+
E64*U64/$I$4+
F64*U64/$I$4+
G64*$N$2/טבלת_ציונים132[[#This Row],[מס'' שיעורים שנלמדו]]*$G$4/$I$4,1),"")</f>
        <v/>
      </c>
      <c r="J64" s="135"/>
      <c r="K64" s="135"/>
      <c r="L64" s="135"/>
      <c r="M64" s="138" t="str">
        <f t="shared" si="2"/>
        <v/>
      </c>
      <c r="N64" s="137" t="str">
        <f>IF(טבלת_ציונים132[[#This Row],[ציון סופי]]="","",ROUND(IF((M64+L64) &gt; 100,100,M64+L64),1))</f>
        <v/>
      </c>
      <c r="T64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64" s="141">
        <f t="shared" si="1"/>
        <v>0.5</v>
      </c>
      <c r="AK64" s="108"/>
    </row>
    <row r="65" spans="1:37" ht="37.5" x14ac:dyDescent="0.3">
      <c r="A65" s="166"/>
      <c r="B65" s="167" t="s">
        <v>60</v>
      </c>
      <c r="C65" s="167"/>
      <c r="D65" s="167"/>
      <c r="E65" s="168"/>
      <c r="F65" s="168"/>
      <c r="G65" s="136"/>
      <c r="H65" s="136"/>
      <c r="I65" s="137" t="str">
        <f>IFERROR(ROUND(
C65*U65/$I$4+
D65*U65/$I$4+
E65*U65/$I$4+
F65*U65/$I$4+
G65*$N$2/טבלת_ציונים132[[#This Row],[מס'' שיעורים שנלמדו]]*$G$4/$I$4,1),"")</f>
        <v/>
      </c>
      <c r="J65" s="135"/>
      <c r="K65" s="135"/>
      <c r="L65" s="135"/>
      <c r="M65" s="169" t="str">
        <f t="shared" si="2"/>
        <v/>
      </c>
      <c r="N65" s="137" t="str">
        <f>IF(טבלת_ציונים132[[#This Row],[ציון סופי]]="","",ROUND(IF((M65+L65) &gt; 100,100,M65+L65),1))</f>
        <v/>
      </c>
      <c r="T65" s="98">
        <f>4-(ISBLANK(טבלת_ציונים132[[#This Row],[סיכום פרק מורחב
2]])+ISBLANK(טבלת_ציונים132[[#This Row],[סיכום פרק מורחב
3]])+ISBLANK(טבלת_ציונים132[[#This Row],[סיכום פרק מורחב
4]]))</f>
        <v>1</v>
      </c>
      <c r="U65" s="141">
        <f t="shared" si="1"/>
        <v>0.5</v>
      </c>
      <c r="AK65" s="108"/>
    </row>
    <row r="66" spans="1:37" ht="18.75" x14ac:dyDescent="0.3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70"/>
    </row>
    <row r="67" spans="1:37" ht="18.75" x14ac:dyDescent="0.3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70"/>
    </row>
    <row r="68" spans="1:37" ht="18.75" x14ac:dyDescent="0.3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70"/>
    </row>
    <row r="69" spans="1:37" ht="18.75" x14ac:dyDescent="0.3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70"/>
    </row>
    <row r="70" spans="1:37" ht="18.75" x14ac:dyDescent="0.3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70"/>
    </row>
    <row r="71" spans="1:37" ht="18.75" x14ac:dyDescent="0.3">
      <c r="A71" s="11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70"/>
    </row>
    <row r="72" spans="1:37" ht="18.75" x14ac:dyDescent="0.3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70"/>
    </row>
    <row r="73" spans="1:37" ht="18.75" x14ac:dyDescent="0.3">
      <c r="A73" s="119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70"/>
    </row>
    <row r="74" spans="1:37" ht="18.75" x14ac:dyDescent="0.3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70"/>
    </row>
    <row r="75" spans="1:37" ht="18.75" x14ac:dyDescent="0.3">
      <c r="A75" s="119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70"/>
    </row>
    <row r="76" spans="1:37" ht="18.75" x14ac:dyDescent="0.3">
      <c r="A76" s="119"/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70"/>
    </row>
    <row r="77" spans="1:37" ht="18.75" x14ac:dyDescent="0.3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70"/>
    </row>
    <row r="78" spans="1:37" ht="18.75" x14ac:dyDescent="0.3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70"/>
    </row>
    <row r="79" spans="1:37" ht="18.75" x14ac:dyDescent="0.3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70"/>
    </row>
    <row r="80" spans="1:37" ht="18.75" x14ac:dyDescent="0.3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70"/>
    </row>
    <row r="81" spans="1:13" ht="18.75" x14ac:dyDescent="0.3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70"/>
    </row>
    <row r="82" spans="1:13" ht="18.75" x14ac:dyDescent="0.3">
      <c r="A82" s="119"/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70"/>
    </row>
    <row r="83" spans="1:13" ht="18.75" x14ac:dyDescent="0.3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70"/>
    </row>
    <row r="84" spans="1:13" ht="18.75" x14ac:dyDescent="0.3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70"/>
    </row>
    <row r="85" spans="1:13" ht="18.75" x14ac:dyDescent="0.3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70"/>
    </row>
    <row r="86" spans="1:13" ht="18.75" x14ac:dyDescent="0.3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70"/>
    </row>
    <row r="87" spans="1:13" ht="18.75" x14ac:dyDescent="0.3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70"/>
    </row>
    <row r="88" spans="1:13" ht="18.75" x14ac:dyDescent="0.3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70"/>
    </row>
    <row r="89" spans="1:13" ht="18.75" x14ac:dyDescent="0.3">
      <c r="A89" s="119"/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70"/>
    </row>
    <row r="90" spans="1:13" ht="18.75" x14ac:dyDescent="0.3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70"/>
    </row>
    <row r="91" spans="1:13" ht="18.75" x14ac:dyDescent="0.3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70"/>
    </row>
    <row r="92" spans="1:13" ht="18.75" x14ac:dyDescent="0.3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70"/>
    </row>
    <row r="93" spans="1:13" ht="18.75" x14ac:dyDescent="0.3">
      <c r="A93" s="119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70"/>
    </row>
    <row r="94" spans="1:13" ht="18.75" x14ac:dyDescent="0.3">
      <c r="A94" s="119"/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70"/>
    </row>
    <row r="95" spans="1:13" ht="18.75" x14ac:dyDescent="0.3">
      <c r="A95" s="119"/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70"/>
    </row>
    <row r="96" spans="1:13" ht="18.75" x14ac:dyDescent="0.3">
      <c r="A96" s="119"/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70"/>
    </row>
    <row r="97" spans="1:13" ht="18.75" x14ac:dyDescent="0.3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70"/>
    </row>
    <row r="98" spans="1:13" ht="18.75" x14ac:dyDescent="0.3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70"/>
    </row>
    <row r="99" spans="1:13" ht="18.75" x14ac:dyDescent="0.3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70"/>
    </row>
    <row r="100" spans="1:13" ht="18.75" x14ac:dyDescent="0.3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70"/>
    </row>
    <row r="101" spans="1:13" ht="18.75" x14ac:dyDescent="0.3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70"/>
    </row>
    <row r="102" spans="1:13" ht="18.75" x14ac:dyDescent="0.3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70"/>
    </row>
    <row r="103" spans="1:13" ht="18.75" x14ac:dyDescent="0.3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70"/>
    </row>
    <row r="104" spans="1:13" ht="18.75" x14ac:dyDescent="0.3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70"/>
    </row>
    <row r="105" spans="1:13" ht="18.75" x14ac:dyDescent="0.3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70"/>
    </row>
    <row r="106" spans="1:13" ht="18.75" x14ac:dyDescent="0.3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70"/>
    </row>
    <row r="107" spans="1:13" ht="18.75" x14ac:dyDescent="0.3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70"/>
    </row>
    <row r="108" spans="1:13" ht="18.75" x14ac:dyDescent="0.3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70"/>
    </row>
    <row r="109" spans="1:13" ht="18.75" x14ac:dyDescent="0.3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70"/>
    </row>
    <row r="110" spans="1:13" ht="18.75" x14ac:dyDescent="0.3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70"/>
    </row>
    <row r="111" spans="1:13" ht="18.75" x14ac:dyDescent="0.3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70"/>
    </row>
    <row r="112" spans="1:13" ht="18.75" x14ac:dyDescent="0.3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70"/>
    </row>
    <row r="113" spans="1:13" ht="18.75" x14ac:dyDescent="0.3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70"/>
    </row>
    <row r="114" spans="1:13" ht="18.75" x14ac:dyDescent="0.3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70"/>
    </row>
    <row r="115" spans="1:13" ht="18.75" x14ac:dyDescent="0.3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70"/>
    </row>
    <row r="116" spans="1:13" ht="18.75" x14ac:dyDescent="0.3">
      <c r="A116" s="119"/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70"/>
    </row>
    <row r="117" spans="1:13" ht="18.75" x14ac:dyDescent="0.3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70"/>
    </row>
    <row r="118" spans="1:13" ht="18.75" x14ac:dyDescent="0.3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70"/>
    </row>
    <row r="119" spans="1:13" ht="18.75" x14ac:dyDescent="0.3">
      <c r="A119" s="119"/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70"/>
    </row>
    <row r="120" spans="1:13" ht="18.75" x14ac:dyDescent="0.3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70"/>
    </row>
    <row r="121" spans="1:13" ht="18.75" x14ac:dyDescent="0.3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70"/>
    </row>
    <row r="122" spans="1:13" ht="18.75" x14ac:dyDescent="0.3">
      <c r="A122" s="119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70"/>
    </row>
    <row r="123" spans="1:13" ht="18.75" x14ac:dyDescent="0.3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70"/>
    </row>
    <row r="124" spans="1:13" ht="18.75" x14ac:dyDescent="0.3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70"/>
    </row>
    <row r="125" spans="1:13" ht="18.75" x14ac:dyDescent="0.3">
      <c r="A125" s="119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70"/>
    </row>
    <row r="126" spans="1:13" ht="18.75" x14ac:dyDescent="0.3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70"/>
    </row>
    <row r="127" spans="1:13" ht="18.75" x14ac:dyDescent="0.3">
      <c r="A127" s="119"/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70"/>
    </row>
    <row r="128" spans="1:13" ht="18.75" x14ac:dyDescent="0.3">
      <c r="A128" s="119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70"/>
    </row>
    <row r="129" spans="1:13" ht="18.75" x14ac:dyDescent="0.3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70"/>
    </row>
    <row r="130" spans="1:13" ht="18.75" x14ac:dyDescent="0.3">
      <c r="A130" s="119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70"/>
    </row>
    <row r="131" spans="1:13" ht="18.75" x14ac:dyDescent="0.3">
      <c r="A131" s="119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70"/>
    </row>
    <row r="132" spans="1:13" ht="18.75" x14ac:dyDescent="0.3">
      <c r="A132" s="119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70"/>
    </row>
    <row r="133" spans="1:13" ht="18.75" x14ac:dyDescent="0.3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70"/>
    </row>
    <row r="134" spans="1:13" ht="18.75" x14ac:dyDescent="0.3">
      <c r="A134" s="119"/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70"/>
    </row>
    <row r="135" spans="1:13" ht="18.75" x14ac:dyDescent="0.3">
      <c r="A135" s="119"/>
      <c r="B135" s="119"/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70"/>
    </row>
    <row r="136" spans="1:13" ht="18.75" x14ac:dyDescent="0.3">
      <c r="A136" s="119"/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70"/>
    </row>
    <row r="137" spans="1:13" ht="18.75" x14ac:dyDescent="0.3">
      <c r="A137" s="119"/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70"/>
    </row>
    <row r="138" spans="1:13" ht="18.75" x14ac:dyDescent="0.3">
      <c r="A138" s="119"/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70"/>
    </row>
    <row r="139" spans="1:13" ht="18.75" x14ac:dyDescent="0.3">
      <c r="A139" s="119"/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70"/>
    </row>
    <row r="140" spans="1:13" ht="18.75" x14ac:dyDescent="0.3">
      <c r="A140" s="119"/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70"/>
    </row>
    <row r="141" spans="1:13" ht="18.75" x14ac:dyDescent="0.3">
      <c r="A141" s="119"/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70"/>
    </row>
    <row r="142" spans="1:13" ht="18.75" x14ac:dyDescent="0.3">
      <c r="A142" s="119"/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70"/>
    </row>
    <row r="143" spans="1:13" ht="18.75" x14ac:dyDescent="0.3">
      <c r="A143" s="119"/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70"/>
    </row>
    <row r="144" spans="1:13" ht="18.75" x14ac:dyDescent="0.3">
      <c r="A144" s="119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70"/>
    </row>
    <row r="145" spans="1:13" ht="18.75" x14ac:dyDescent="0.3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70"/>
    </row>
    <row r="146" spans="1:13" ht="18.75" x14ac:dyDescent="0.3">
      <c r="A146" s="119"/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70"/>
    </row>
    <row r="147" spans="1:13" ht="18.75" x14ac:dyDescent="0.3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70"/>
    </row>
    <row r="148" spans="1:13" ht="18.75" x14ac:dyDescent="0.3">
      <c r="A148" s="119"/>
      <c r="B148" s="11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70"/>
    </row>
    <row r="149" spans="1:13" ht="18.75" x14ac:dyDescent="0.3">
      <c r="A149" s="119"/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70"/>
    </row>
    <row r="150" spans="1:13" ht="18.75" x14ac:dyDescent="0.3">
      <c r="A150" s="119"/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70"/>
    </row>
    <row r="151" spans="1:13" ht="18.75" x14ac:dyDescent="0.3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70"/>
    </row>
    <row r="152" spans="1:13" ht="18.75" x14ac:dyDescent="0.3">
      <c r="A152" s="119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70"/>
    </row>
    <row r="153" spans="1:13" ht="18.75" x14ac:dyDescent="0.3">
      <c r="A153" s="119"/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70"/>
    </row>
    <row r="154" spans="1:13" ht="18.75" x14ac:dyDescent="0.3">
      <c r="A154" s="119"/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70"/>
    </row>
    <row r="155" spans="1:13" ht="18.75" x14ac:dyDescent="0.3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70"/>
    </row>
    <row r="156" spans="1:13" ht="18.75" x14ac:dyDescent="0.3">
      <c r="A156" s="119"/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70"/>
    </row>
    <row r="157" spans="1:13" ht="18.75" x14ac:dyDescent="0.3">
      <c r="A157" s="119"/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70"/>
    </row>
    <row r="158" spans="1:13" ht="18.75" x14ac:dyDescent="0.3">
      <c r="A158" s="119"/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70"/>
    </row>
    <row r="159" spans="1:13" ht="18.75" x14ac:dyDescent="0.3">
      <c r="A159" s="119"/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70"/>
    </row>
    <row r="160" spans="1:13" ht="18.75" x14ac:dyDescent="0.3">
      <c r="A160" s="119"/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70"/>
    </row>
    <row r="161" spans="1:13" ht="18.75" x14ac:dyDescent="0.3">
      <c r="A161" s="119"/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70"/>
    </row>
    <row r="162" spans="1:13" ht="18.75" x14ac:dyDescent="0.3">
      <c r="A162" s="119"/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70"/>
    </row>
    <row r="163" spans="1:13" ht="18.75" x14ac:dyDescent="0.3">
      <c r="A163" s="119"/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70"/>
    </row>
    <row r="164" spans="1:13" ht="18.75" x14ac:dyDescent="0.3">
      <c r="A164" s="119"/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70"/>
    </row>
    <row r="165" spans="1:13" ht="18.75" x14ac:dyDescent="0.3">
      <c r="A165" s="119"/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70"/>
    </row>
    <row r="166" spans="1:13" ht="18.75" x14ac:dyDescent="0.3">
      <c r="A166" s="119"/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70"/>
    </row>
    <row r="167" spans="1:13" ht="18.75" x14ac:dyDescent="0.3">
      <c r="A167" s="119"/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70"/>
    </row>
    <row r="168" spans="1:13" ht="18.75" x14ac:dyDescent="0.3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70"/>
    </row>
    <row r="169" spans="1:13" ht="18.75" x14ac:dyDescent="0.3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70"/>
    </row>
    <row r="170" spans="1:13" ht="18.75" x14ac:dyDescent="0.3">
      <c r="A170" s="119"/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70"/>
    </row>
    <row r="171" spans="1:13" ht="18.75" x14ac:dyDescent="0.3">
      <c r="A171" s="119"/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70"/>
    </row>
    <row r="172" spans="1:13" ht="18.75" x14ac:dyDescent="0.3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70"/>
    </row>
    <row r="173" spans="1:13" ht="18.75" x14ac:dyDescent="0.3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70"/>
    </row>
    <row r="174" spans="1:13" ht="18.75" x14ac:dyDescent="0.3">
      <c r="A174" s="119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70"/>
    </row>
    <row r="175" spans="1:13" ht="18.75" x14ac:dyDescent="0.3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70"/>
    </row>
    <row r="176" spans="1:13" ht="18.75" x14ac:dyDescent="0.3">
      <c r="A176" s="119"/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70"/>
    </row>
    <row r="177" spans="1:13" ht="18.75" x14ac:dyDescent="0.3">
      <c r="A177" s="119"/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70"/>
    </row>
    <row r="178" spans="1:13" ht="18.75" x14ac:dyDescent="0.3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70"/>
    </row>
    <row r="179" spans="1:13" ht="18.75" x14ac:dyDescent="0.3">
      <c r="A179" s="119"/>
      <c r="B179" s="11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70"/>
    </row>
    <row r="180" spans="1:13" ht="18.75" x14ac:dyDescent="0.3">
      <c r="A180" s="119"/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70"/>
    </row>
    <row r="181" spans="1:13" ht="18.75" x14ac:dyDescent="0.3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70"/>
    </row>
    <row r="182" spans="1:13" ht="18.75" x14ac:dyDescent="0.3">
      <c r="A182" s="119"/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70"/>
    </row>
    <row r="183" spans="1:13" ht="18.75" x14ac:dyDescent="0.3">
      <c r="A183" s="119"/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70"/>
    </row>
    <row r="184" spans="1:13" ht="18.75" x14ac:dyDescent="0.3">
      <c r="A184" s="119"/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70"/>
    </row>
    <row r="185" spans="1:13" ht="18.75" x14ac:dyDescent="0.3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70"/>
    </row>
    <row r="186" spans="1:13" ht="18.75" x14ac:dyDescent="0.3">
      <c r="A186" s="119"/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70"/>
    </row>
    <row r="187" spans="1:13" ht="18.75" x14ac:dyDescent="0.3">
      <c r="A187" s="119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70"/>
    </row>
    <row r="188" spans="1:13" ht="18.75" x14ac:dyDescent="0.3">
      <c r="A188" s="119"/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70"/>
    </row>
    <row r="189" spans="1:13" ht="18.75" x14ac:dyDescent="0.3">
      <c r="A189" s="119"/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70"/>
    </row>
    <row r="190" spans="1:13" ht="18.75" x14ac:dyDescent="0.3">
      <c r="A190" s="119"/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70"/>
    </row>
    <row r="191" spans="1:13" ht="18.75" x14ac:dyDescent="0.3">
      <c r="A191" s="119"/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70"/>
    </row>
    <row r="192" spans="1:13" ht="18.75" x14ac:dyDescent="0.3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70"/>
    </row>
    <row r="193" spans="1:13" ht="18.75" x14ac:dyDescent="0.3">
      <c r="A193" s="119"/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70"/>
    </row>
    <row r="194" spans="1:13" ht="18.75" x14ac:dyDescent="0.3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70"/>
    </row>
    <row r="195" spans="1:13" ht="18.75" x14ac:dyDescent="0.3">
      <c r="A195" s="119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70"/>
    </row>
    <row r="196" spans="1:13" ht="18.75" x14ac:dyDescent="0.3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70"/>
    </row>
    <row r="197" spans="1:13" ht="18.75" x14ac:dyDescent="0.3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70"/>
    </row>
    <row r="198" spans="1:13" ht="18.75" x14ac:dyDescent="0.3">
      <c r="A198" s="119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70"/>
    </row>
    <row r="199" spans="1:13" ht="18.75" x14ac:dyDescent="0.3">
      <c r="A199" s="119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70"/>
    </row>
    <row r="200" spans="1:13" ht="18.75" x14ac:dyDescent="0.3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70"/>
    </row>
    <row r="201" spans="1:13" ht="18.75" x14ac:dyDescent="0.3">
      <c r="A201" s="119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70"/>
    </row>
    <row r="202" spans="1:13" ht="18.75" x14ac:dyDescent="0.3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70"/>
    </row>
    <row r="203" spans="1:13" ht="18.75" x14ac:dyDescent="0.3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70"/>
    </row>
    <row r="204" spans="1:13" ht="18.75" x14ac:dyDescent="0.3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70"/>
    </row>
    <row r="205" spans="1:13" ht="18.75" x14ac:dyDescent="0.3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70"/>
    </row>
    <row r="206" spans="1:13" ht="18.75" x14ac:dyDescent="0.3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70"/>
    </row>
    <row r="207" spans="1:13" ht="18.75" x14ac:dyDescent="0.3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70"/>
    </row>
    <row r="208" spans="1:13" ht="18.75" x14ac:dyDescent="0.3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70"/>
    </row>
    <row r="209" spans="1:13" ht="18.75" x14ac:dyDescent="0.3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70"/>
    </row>
    <row r="210" spans="1:13" ht="18.75" x14ac:dyDescent="0.3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70"/>
    </row>
    <row r="211" spans="1:13" ht="18.75" x14ac:dyDescent="0.3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70"/>
    </row>
    <row r="212" spans="1:13" ht="18.75" x14ac:dyDescent="0.3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70"/>
    </row>
    <row r="213" spans="1:13" ht="18.75" x14ac:dyDescent="0.3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70"/>
    </row>
    <row r="214" spans="1:13" ht="18.75" x14ac:dyDescent="0.3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70"/>
    </row>
    <row r="215" spans="1:13" ht="18.75" x14ac:dyDescent="0.3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70"/>
    </row>
    <row r="216" spans="1:13" ht="18.75" x14ac:dyDescent="0.3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70"/>
    </row>
    <row r="217" spans="1:13" ht="18.75" x14ac:dyDescent="0.3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70"/>
    </row>
    <row r="218" spans="1:13" ht="18.75" x14ac:dyDescent="0.3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70"/>
    </row>
    <row r="219" spans="1:13" ht="18.75" x14ac:dyDescent="0.3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70"/>
    </row>
    <row r="220" spans="1:13" ht="18.75" x14ac:dyDescent="0.3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70"/>
    </row>
    <row r="221" spans="1:13" ht="18.75" x14ac:dyDescent="0.3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70"/>
    </row>
    <row r="222" spans="1:13" ht="18.75" x14ac:dyDescent="0.3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70"/>
    </row>
    <row r="223" spans="1:13" ht="18.75" x14ac:dyDescent="0.3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70"/>
    </row>
    <row r="224" spans="1:13" ht="18.75" x14ac:dyDescent="0.3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70"/>
    </row>
    <row r="225" spans="1:13" ht="18.75" x14ac:dyDescent="0.3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70"/>
    </row>
    <row r="226" spans="1:13" ht="18.75" x14ac:dyDescent="0.3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70"/>
    </row>
    <row r="227" spans="1:13" ht="18.75" x14ac:dyDescent="0.3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70"/>
    </row>
    <row r="228" spans="1:13" ht="18.75" x14ac:dyDescent="0.3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70"/>
    </row>
    <row r="229" spans="1:13" ht="18.75" x14ac:dyDescent="0.3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70"/>
    </row>
    <row r="230" spans="1:13" ht="18.75" x14ac:dyDescent="0.3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70"/>
    </row>
    <row r="231" spans="1:13" ht="18.75" x14ac:dyDescent="0.3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70"/>
    </row>
    <row r="232" spans="1:13" ht="18.75" x14ac:dyDescent="0.3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70"/>
    </row>
    <row r="233" spans="1:13" ht="18.75" x14ac:dyDescent="0.3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70"/>
    </row>
    <row r="234" spans="1:13" ht="18.75" x14ac:dyDescent="0.3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70"/>
    </row>
    <row r="235" spans="1:13" ht="18.75" x14ac:dyDescent="0.3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70"/>
    </row>
    <row r="236" spans="1:13" ht="18.75" x14ac:dyDescent="0.3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70"/>
    </row>
    <row r="237" spans="1:13" ht="18.75" x14ac:dyDescent="0.3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70"/>
    </row>
    <row r="238" spans="1:13" ht="18.75" x14ac:dyDescent="0.3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70"/>
    </row>
    <row r="239" spans="1:13" ht="18.75" x14ac:dyDescent="0.3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70"/>
    </row>
    <row r="240" spans="1:13" ht="18.75" x14ac:dyDescent="0.3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70"/>
    </row>
    <row r="241" spans="1:13" ht="18.75" x14ac:dyDescent="0.3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70"/>
    </row>
    <row r="242" spans="1:13" ht="18.75" x14ac:dyDescent="0.3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70"/>
    </row>
    <row r="243" spans="1:13" ht="18.75" x14ac:dyDescent="0.3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70"/>
    </row>
    <row r="244" spans="1:13" ht="18.75" x14ac:dyDescent="0.3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70"/>
    </row>
    <row r="245" spans="1:13" ht="18.75" x14ac:dyDescent="0.3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70"/>
    </row>
    <row r="246" spans="1:13" ht="18.75" x14ac:dyDescent="0.3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70"/>
    </row>
    <row r="247" spans="1:13" ht="18.75" x14ac:dyDescent="0.3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70"/>
    </row>
    <row r="248" spans="1:13" ht="18.75" x14ac:dyDescent="0.3">
      <c r="A248" s="119"/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70"/>
    </row>
    <row r="249" spans="1:13" ht="18.75" x14ac:dyDescent="0.3">
      <c r="A249" s="119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70"/>
    </row>
    <row r="250" spans="1:13" ht="18.75" x14ac:dyDescent="0.3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  <c r="M250" s="170"/>
    </row>
    <row r="251" spans="1:13" ht="18.75" x14ac:dyDescent="0.3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M251" s="170"/>
    </row>
    <row r="252" spans="1:13" ht="18.75" x14ac:dyDescent="0.3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70"/>
    </row>
    <row r="253" spans="1:13" ht="18.75" x14ac:dyDescent="0.3">
      <c r="A253" s="119"/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70"/>
    </row>
    <row r="254" spans="1:13" ht="18.75" x14ac:dyDescent="0.3">
      <c r="A254" s="119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70"/>
    </row>
    <row r="255" spans="1:13" ht="18.75" x14ac:dyDescent="0.3">
      <c r="A255" s="119"/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70"/>
    </row>
    <row r="256" spans="1:13" ht="18.75" x14ac:dyDescent="0.3">
      <c r="A256" s="119"/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70"/>
    </row>
    <row r="257" spans="1:13" ht="18.75" x14ac:dyDescent="0.3">
      <c r="A257" s="119"/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70"/>
    </row>
    <row r="258" spans="1:13" ht="18.75" x14ac:dyDescent="0.3">
      <c r="A258" s="119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70"/>
    </row>
    <row r="259" spans="1:13" ht="18.75" x14ac:dyDescent="0.3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70"/>
    </row>
    <row r="260" spans="1:13" ht="18.75" x14ac:dyDescent="0.3">
      <c r="A260" s="119"/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70"/>
    </row>
    <row r="261" spans="1:13" ht="18.75" x14ac:dyDescent="0.3">
      <c r="A261" s="119"/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70"/>
    </row>
    <row r="262" spans="1:13" ht="18.75" x14ac:dyDescent="0.3">
      <c r="A262" s="119"/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70"/>
    </row>
    <row r="263" spans="1:13" ht="18.75" x14ac:dyDescent="0.3">
      <c r="A263" s="119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70"/>
    </row>
    <row r="264" spans="1:13" ht="18.75" x14ac:dyDescent="0.3">
      <c r="A264" s="119"/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70"/>
    </row>
    <row r="265" spans="1:13" ht="18.75" x14ac:dyDescent="0.3">
      <c r="A265" s="119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70"/>
    </row>
    <row r="266" spans="1:13" ht="18.75" x14ac:dyDescent="0.3">
      <c r="A266" s="119"/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70"/>
    </row>
    <row r="267" spans="1:13" ht="18.75" x14ac:dyDescent="0.3">
      <c r="A267" s="119"/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70"/>
    </row>
    <row r="268" spans="1:13" ht="18.75" x14ac:dyDescent="0.3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70"/>
    </row>
    <row r="269" spans="1:13" ht="18.75" x14ac:dyDescent="0.3">
      <c r="A269" s="119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70"/>
    </row>
    <row r="270" spans="1:13" ht="18.75" x14ac:dyDescent="0.3">
      <c r="A270" s="119"/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70"/>
    </row>
    <row r="271" spans="1:13" ht="18.75" x14ac:dyDescent="0.3">
      <c r="A271" s="119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  <c r="M271" s="170"/>
    </row>
    <row r="272" spans="1:13" ht="18.75" x14ac:dyDescent="0.3">
      <c r="A272" s="119"/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70"/>
    </row>
    <row r="273" spans="1:13" ht="18.75" x14ac:dyDescent="0.3">
      <c r="A273" s="119"/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70"/>
    </row>
    <row r="274" spans="1:13" ht="18.75" x14ac:dyDescent="0.3">
      <c r="A274" s="119"/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70"/>
    </row>
    <row r="275" spans="1:13" ht="18.75" x14ac:dyDescent="0.3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70"/>
    </row>
    <row r="276" spans="1:13" ht="18.75" x14ac:dyDescent="0.3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70"/>
    </row>
    <row r="277" spans="1:13" ht="18.75" x14ac:dyDescent="0.3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70"/>
    </row>
    <row r="278" spans="1:13" ht="18.75" x14ac:dyDescent="0.3">
      <c r="A278" s="119"/>
      <c r="B278" s="119"/>
      <c r="C278" s="119"/>
      <c r="D278" s="119"/>
      <c r="E278" s="119"/>
      <c r="F278" s="119"/>
      <c r="G278" s="119"/>
      <c r="H278" s="119"/>
      <c r="I278" s="119"/>
      <c r="J278" s="119"/>
      <c r="K278" s="119"/>
      <c r="L278" s="119"/>
      <c r="M278" s="170"/>
    </row>
    <row r="279" spans="1:13" ht="18.75" x14ac:dyDescent="0.3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  <c r="M279" s="170"/>
    </row>
    <row r="280" spans="1:13" ht="18.75" x14ac:dyDescent="0.3">
      <c r="A280" s="119"/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  <c r="M280" s="170"/>
    </row>
    <row r="281" spans="1:13" ht="18.75" x14ac:dyDescent="0.3">
      <c r="A281" s="119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70"/>
    </row>
    <row r="282" spans="1:13" ht="18.75" x14ac:dyDescent="0.3">
      <c r="A282" s="119"/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  <c r="M282" s="170"/>
    </row>
    <row r="283" spans="1:13" ht="18.75" x14ac:dyDescent="0.3">
      <c r="A283" s="119"/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70"/>
    </row>
    <row r="284" spans="1:13" ht="18.75" x14ac:dyDescent="0.3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70"/>
    </row>
    <row r="285" spans="1:13" ht="18.75" x14ac:dyDescent="0.3">
      <c r="A285" s="119"/>
      <c r="B285" s="119"/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70"/>
    </row>
    <row r="286" spans="1:13" ht="18.75" x14ac:dyDescent="0.3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  <c r="M286" s="170"/>
    </row>
    <row r="287" spans="1:13" ht="18.75" x14ac:dyDescent="0.3">
      <c r="A287" s="119"/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  <c r="M287" s="170"/>
    </row>
    <row r="288" spans="1:13" ht="18.75" x14ac:dyDescent="0.3">
      <c r="A288" s="119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70"/>
    </row>
    <row r="289" spans="1:13" ht="18.75" x14ac:dyDescent="0.3">
      <c r="A289" s="119"/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70"/>
    </row>
    <row r="290" spans="1:13" ht="18.75" x14ac:dyDescent="0.3">
      <c r="A290" s="119"/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70"/>
    </row>
    <row r="291" spans="1:13" ht="18.75" x14ac:dyDescent="0.3">
      <c r="A291" s="119"/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70"/>
    </row>
    <row r="292" spans="1:13" ht="18.75" x14ac:dyDescent="0.3">
      <c r="A292" s="119"/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70"/>
    </row>
    <row r="293" spans="1:13" ht="18.75" x14ac:dyDescent="0.3">
      <c r="A293" s="119"/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  <c r="M293" s="170"/>
    </row>
    <row r="294" spans="1:13" ht="18.75" x14ac:dyDescent="0.3">
      <c r="A294" s="119"/>
      <c r="B294" s="119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70"/>
    </row>
    <row r="295" spans="1:13" ht="18.75" x14ac:dyDescent="0.3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70"/>
    </row>
    <row r="296" spans="1:13" ht="18.75" x14ac:dyDescent="0.3">
      <c r="A296" s="119"/>
      <c r="B296" s="119"/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  <c r="M296" s="170"/>
    </row>
    <row r="297" spans="1:13" ht="18.75" x14ac:dyDescent="0.3">
      <c r="A297" s="119"/>
      <c r="B297" s="119"/>
      <c r="C297" s="119"/>
      <c r="D297" s="119"/>
      <c r="E297" s="119"/>
      <c r="F297" s="119"/>
      <c r="G297" s="119"/>
      <c r="H297" s="119"/>
      <c r="I297" s="119"/>
      <c r="J297" s="119"/>
      <c r="K297" s="119"/>
      <c r="L297" s="119"/>
      <c r="M297" s="170"/>
    </row>
    <row r="298" spans="1:13" ht="18.75" x14ac:dyDescent="0.3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19"/>
      <c r="M298" s="170"/>
    </row>
    <row r="299" spans="1:13" ht="18.75" x14ac:dyDescent="0.3">
      <c r="A299" s="119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70"/>
    </row>
    <row r="300" spans="1:13" ht="18.75" x14ac:dyDescent="0.3">
      <c r="A300" s="119"/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  <c r="M300" s="170"/>
    </row>
    <row r="301" spans="1:13" ht="18.75" x14ac:dyDescent="0.3">
      <c r="A301" s="119"/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70"/>
    </row>
    <row r="302" spans="1:13" ht="18.75" x14ac:dyDescent="0.3">
      <c r="A302" s="119"/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  <c r="M302" s="170"/>
    </row>
    <row r="303" spans="1:13" ht="18.75" x14ac:dyDescent="0.3">
      <c r="A303" s="119"/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  <c r="M303" s="170"/>
    </row>
    <row r="304" spans="1:13" ht="18.75" x14ac:dyDescent="0.3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70"/>
    </row>
    <row r="305" spans="1:13" ht="18.75" x14ac:dyDescent="0.3">
      <c r="A305" s="119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19"/>
      <c r="M305" s="170"/>
    </row>
    <row r="306" spans="1:13" ht="18.75" x14ac:dyDescent="0.3">
      <c r="A306" s="119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70"/>
    </row>
    <row r="307" spans="1:13" ht="18.75" x14ac:dyDescent="0.3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70"/>
    </row>
    <row r="308" spans="1:13" ht="18.75" x14ac:dyDescent="0.3">
      <c r="A308" s="119"/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70"/>
    </row>
    <row r="309" spans="1:13" ht="18.75" x14ac:dyDescent="0.3">
      <c r="A309" s="119"/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70"/>
    </row>
    <row r="310" spans="1:13" ht="18.75" x14ac:dyDescent="0.3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70"/>
    </row>
    <row r="311" spans="1:13" ht="18.75" x14ac:dyDescent="0.3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70"/>
    </row>
    <row r="312" spans="1:13" ht="18.75" x14ac:dyDescent="0.3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70"/>
    </row>
    <row r="313" spans="1:13" ht="18.75" x14ac:dyDescent="0.3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70"/>
    </row>
    <row r="314" spans="1:13" ht="18.75" x14ac:dyDescent="0.3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70"/>
    </row>
    <row r="315" spans="1:13" ht="18.75" x14ac:dyDescent="0.3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70"/>
    </row>
    <row r="316" spans="1:13" ht="18.75" x14ac:dyDescent="0.3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70"/>
    </row>
    <row r="317" spans="1:13" ht="18.75" x14ac:dyDescent="0.3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70"/>
    </row>
    <row r="318" spans="1:13" ht="18.75" x14ac:dyDescent="0.3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70"/>
    </row>
    <row r="319" spans="1:13" ht="18.75" x14ac:dyDescent="0.3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70"/>
    </row>
    <row r="320" spans="1:13" ht="18.75" x14ac:dyDescent="0.3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70"/>
    </row>
    <row r="321" spans="1:13" ht="18.75" x14ac:dyDescent="0.3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70"/>
    </row>
    <row r="322" spans="1:13" ht="18.75" x14ac:dyDescent="0.3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70"/>
    </row>
    <row r="323" spans="1:13" ht="18.75" x14ac:dyDescent="0.3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70"/>
    </row>
    <row r="324" spans="1:13" ht="18.75" x14ac:dyDescent="0.3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70"/>
    </row>
    <row r="325" spans="1:13" ht="18.75" x14ac:dyDescent="0.3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70"/>
    </row>
    <row r="326" spans="1:13" ht="18.75" x14ac:dyDescent="0.3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70"/>
    </row>
    <row r="327" spans="1:13" ht="18.75" x14ac:dyDescent="0.3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70"/>
    </row>
    <row r="328" spans="1:13" ht="18.75" x14ac:dyDescent="0.3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70"/>
    </row>
    <row r="329" spans="1:13" ht="18.75" x14ac:dyDescent="0.3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70"/>
    </row>
    <row r="330" spans="1:13" ht="18.75" x14ac:dyDescent="0.3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70"/>
    </row>
    <row r="331" spans="1:13" ht="18.75" x14ac:dyDescent="0.3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70"/>
    </row>
    <row r="332" spans="1:13" ht="18.75" x14ac:dyDescent="0.3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70"/>
    </row>
    <row r="333" spans="1:13" ht="18.75" x14ac:dyDescent="0.3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70"/>
    </row>
    <row r="334" spans="1:13" ht="18.75" x14ac:dyDescent="0.3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70"/>
    </row>
    <row r="335" spans="1:13" ht="18.75" x14ac:dyDescent="0.3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70"/>
    </row>
    <row r="336" spans="1:13" ht="18.75" x14ac:dyDescent="0.3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70"/>
    </row>
    <row r="337" spans="1:13" ht="18.75" x14ac:dyDescent="0.3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70"/>
    </row>
    <row r="338" spans="1:13" ht="18.75" x14ac:dyDescent="0.3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70"/>
    </row>
    <row r="339" spans="1:13" ht="18.75" x14ac:dyDescent="0.3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70"/>
    </row>
    <row r="340" spans="1:13" ht="18.75" x14ac:dyDescent="0.3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70"/>
    </row>
    <row r="341" spans="1:13" ht="18.75" x14ac:dyDescent="0.3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70"/>
    </row>
    <row r="342" spans="1:13" ht="18.75" x14ac:dyDescent="0.3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70"/>
    </row>
    <row r="343" spans="1:13" ht="18.75" x14ac:dyDescent="0.3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70"/>
    </row>
    <row r="344" spans="1:13" ht="18.75" x14ac:dyDescent="0.3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70"/>
    </row>
    <row r="345" spans="1:13" ht="18.75" x14ac:dyDescent="0.3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70"/>
    </row>
    <row r="346" spans="1:13" ht="18.75" x14ac:dyDescent="0.3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70"/>
    </row>
    <row r="347" spans="1:13" ht="18.75" x14ac:dyDescent="0.3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70"/>
    </row>
    <row r="348" spans="1:13" ht="18.75" x14ac:dyDescent="0.3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70"/>
    </row>
    <row r="349" spans="1:13" ht="18.75" x14ac:dyDescent="0.3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70"/>
    </row>
    <row r="350" spans="1:13" ht="18.75" x14ac:dyDescent="0.3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70"/>
    </row>
    <row r="351" spans="1:13" ht="18.75" x14ac:dyDescent="0.3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70"/>
    </row>
    <row r="352" spans="1:13" ht="18.75" x14ac:dyDescent="0.3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70"/>
    </row>
    <row r="353" spans="1:13" ht="18.75" x14ac:dyDescent="0.3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70"/>
    </row>
    <row r="354" spans="1:13" ht="18.75" x14ac:dyDescent="0.3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70"/>
    </row>
    <row r="355" spans="1:13" ht="18.75" x14ac:dyDescent="0.3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70"/>
    </row>
    <row r="356" spans="1:13" ht="18.75" x14ac:dyDescent="0.3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70"/>
    </row>
    <row r="357" spans="1:13" ht="18.75" x14ac:dyDescent="0.3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70"/>
    </row>
    <row r="358" spans="1:13" ht="18.75" x14ac:dyDescent="0.3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70"/>
    </row>
    <row r="359" spans="1:13" ht="18.75" x14ac:dyDescent="0.3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70"/>
    </row>
    <row r="360" spans="1:13" ht="18.75" x14ac:dyDescent="0.3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70"/>
    </row>
    <row r="361" spans="1:13" ht="18.75" x14ac:dyDescent="0.3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70"/>
    </row>
    <row r="362" spans="1:13" ht="18.75" x14ac:dyDescent="0.3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70"/>
    </row>
    <row r="363" spans="1:13" ht="18.75" x14ac:dyDescent="0.3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70"/>
    </row>
    <row r="364" spans="1:13" ht="18.75" x14ac:dyDescent="0.3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70"/>
    </row>
    <row r="365" spans="1:13" ht="18.75" x14ac:dyDescent="0.3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70"/>
    </row>
    <row r="366" spans="1:13" ht="18.75" x14ac:dyDescent="0.3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70"/>
    </row>
    <row r="367" spans="1:13" ht="18.75" x14ac:dyDescent="0.3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70"/>
    </row>
    <row r="368" spans="1:13" ht="18.75" x14ac:dyDescent="0.3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70"/>
    </row>
    <row r="369" spans="1:13" ht="18.75" x14ac:dyDescent="0.3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70"/>
    </row>
    <row r="370" spans="1:13" ht="18.75" x14ac:dyDescent="0.3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70"/>
    </row>
    <row r="371" spans="1:13" ht="18.75" x14ac:dyDescent="0.3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70"/>
    </row>
    <row r="372" spans="1:13" ht="18.75" x14ac:dyDescent="0.3">
      <c r="A372" s="119"/>
      <c r="B372" s="119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70"/>
    </row>
    <row r="373" spans="1:13" ht="18.75" x14ac:dyDescent="0.3">
      <c r="A373" s="119"/>
      <c r="B373" s="119"/>
      <c r="C373" s="119"/>
      <c r="D373" s="119"/>
      <c r="E373" s="119"/>
      <c r="F373" s="119"/>
      <c r="G373" s="119"/>
      <c r="H373" s="119"/>
      <c r="I373" s="119"/>
      <c r="J373" s="119"/>
      <c r="K373" s="119"/>
      <c r="L373" s="119"/>
      <c r="M373" s="170"/>
    </row>
    <row r="374" spans="1:13" ht="18.75" x14ac:dyDescent="0.3">
      <c r="A374" s="119"/>
      <c r="B374" s="119"/>
      <c r="C374" s="119"/>
      <c r="D374" s="119"/>
      <c r="E374" s="119"/>
      <c r="F374" s="119"/>
      <c r="G374" s="119"/>
      <c r="H374" s="119"/>
      <c r="I374" s="119"/>
      <c r="J374" s="119"/>
      <c r="K374" s="119"/>
      <c r="L374" s="119"/>
      <c r="M374" s="170"/>
    </row>
    <row r="375" spans="1:13" ht="18.75" x14ac:dyDescent="0.3">
      <c r="A375" s="119"/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70"/>
    </row>
    <row r="376" spans="1:13" ht="18.75" x14ac:dyDescent="0.3">
      <c r="A376" s="119"/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70"/>
    </row>
    <row r="377" spans="1:13" ht="18.75" x14ac:dyDescent="0.3">
      <c r="A377" s="119"/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70"/>
    </row>
    <row r="378" spans="1:13" ht="18.75" x14ac:dyDescent="0.3">
      <c r="A378" s="119"/>
      <c r="B378" s="119"/>
      <c r="C378" s="119"/>
      <c r="D378" s="119"/>
      <c r="E378" s="119"/>
      <c r="F378" s="119"/>
      <c r="G378" s="119"/>
      <c r="H378" s="119"/>
      <c r="I378" s="119"/>
      <c r="J378" s="119"/>
      <c r="K378" s="119"/>
      <c r="L378" s="119"/>
      <c r="M378" s="170"/>
    </row>
    <row r="379" spans="1:13" ht="18.75" x14ac:dyDescent="0.3">
      <c r="A379" s="119"/>
      <c r="B379" s="119"/>
      <c r="C379" s="119"/>
      <c r="D379" s="119"/>
      <c r="E379" s="119"/>
      <c r="F379" s="119"/>
      <c r="G379" s="119"/>
      <c r="H379" s="119"/>
      <c r="I379" s="119"/>
      <c r="J379" s="119"/>
      <c r="K379" s="119"/>
      <c r="L379" s="119"/>
      <c r="M379" s="170"/>
    </row>
    <row r="380" spans="1:13" ht="18.75" x14ac:dyDescent="0.3">
      <c r="A380" s="119"/>
      <c r="B380" s="119"/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70"/>
    </row>
    <row r="381" spans="1:13" ht="18.75" x14ac:dyDescent="0.3">
      <c r="A381" s="119"/>
      <c r="B381" s="119"/>
      <c r="C381" s="119"/>
      <c r="D381" s="119"/>
      <c r="E381" s="119"/>
      <c r="F381" s="119"/>
      <c r="G381" s="119"/>
      <c r="H381" s="119"/>
      <c r="I381" s="119"/>
      <c r="J381" s="119"/>
      <c r="K381" s="119"/>
      <c r="L381" s="119"/>
      <c r="M381" s="170"/>
    </row>
    <row r="382" spans="1:13" ht="18.75" x14ac:dyDescent="0.3">
      <c r="A382" s="119"/>
      <c r="B382" s="119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70"/>
    </row>
    <row r="383" spans="1:13" ht="18.75" x14ac:dyDescent="0.3">
      <c r="A383" s="119"/>
      <c r="B383" s="119"/>
      <c r="C383" s="119"/>
      <c r="D383" s="119"/>
      <c r="E383" s="119"/>
      <c r="F383" s="119"/>
      <c r="G383" s="119"/>
      <c r="H383" s="119"/>
      <c r="I383" s="119"/>
      <c r="J383" s="119"/>
      <c r="K383" s="119"/>
      <c r="L383" s="119"/>
      <c r="M383" s="170"/>
    </row>
    <row r="384" spans="1:13" ht="18.75" x14ac:dyDescent="0.3">
      <c r="A384" s="119"/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70"/>
    </row>
    <row r="385" spans="1:13" ht="18.75" x14ac:dyDescent="0.3">
      <c r="A385" s="119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70"/>
    </row>
    <row r="386" spans="1:13" ht="18.75" x14ac:dyDescent="0.3">
      <c r="A386" s="119"/>
      <c r="B386" s="119"/>
      <c r="C386" s="119"/>
      <c r="D386" s="119"/>
      <c r="E386" s="119"/>
      <c r="F386" s="119"/>
      <c r="G386" s="119"/>
      <c r="H386" s="119"/>
      <c r="I386" s="119"/>
      <c r="J386" s="119"/>
      <c r="K386" s="119"/>
      <c r="L386" s="119"/>
      <c r="M386" s="170"/>
    </row>
    <row r="387" spans="1:13" ht="18.75" x14ac:dyDescent="0.3">
      <c r="A387" s="119"/>
      <c r="B387" s="119"/>
      <c r="C387" s="119"/>
      <c r="D387" s="119"/>
      <c r="E387" s="119"/>
      <c r="F387" s="119"/>
      <c r="G387" s="119"/>
      <c r="H387" s="119"/>
      <c r="I387" s="119"/>
      <c r="J387" s="119"/>
      <c r="K387" s="119"/>
      <c r="L387" s="119"/>
      <c r="M387" s="170"/>
    </row>
    <row r="388" spans="1:13" ht="18.75" x14ac:dyDescent="0.3">
      <c r="A388" s="119"/>
      <c r="B388" s="119"/>
      <c r="C388" s="119"/>
      <c r="D388" s="119"/>
      <c r="E388" s="119"/>
      <c r="F388" s="119"/>
      <c r="G388" s="119"/>
      <c r="H388" s="119"/>
      <c r="I388" s="119"/>
      <c r="J388" s="119"/>
      <c r="K388" s="119"/>
      <c r="L388" s="119"/>
      <c r="M388" s="170"/>
    </row>
    <row r="389" spans="1:13" ht="18.75" x14ac:dyDescent="0.3">
      <c r="A389" s="119"/>
      <c r="B389" s="119"/>
      <c r="C389" s="119"/>
      <c r="D389" s="119"/>
      <c r="E389" s="119"/>
      <c r="F389" s="119"/>
      <c r="G389" s="119"/>
      <c r="H389" s="119"/>
      <c r="I389" s="119"/>
      <c r="J389" s="119"/>
      <c r="K389" s="119"/>
      <c r="L389" s="119"/>
      <c r="M389" s="170"/>
    </row>
    <row r="390" spans="1:13" ht="18.75" x14ac:dyDescent="0.3">
      <c r="A390" s="119"/>
      <c r="B390" s="119"/>
      <c r="C390" s="119"/>
      <c r="D390" s="119"/>
      <c r="E390" s="119"/>
      <c r="F390" s="119"/>
      <c r="G390" s="119"/>
      <c r="H390" s="119"/>
      <c r="I390" s="119"/>
      <c r="J390" s="119"/>
      <c r="K390" s="119"/>
      <c r="L390" s="119"/>
      <c r="M390" s="170"/>
    </row>
    <row r="391" spans="1:13" ht="18.75" x14ac:dyDescent="0.3">
      <c r="A391" s="119"/>
      <c r="B391" s="119"/>
      <c r="C391" s="119"/>
      <c r="D391" s="119"/>
      <c r="E391" s="119"/>
      <c r="F391" s="119"/>
      <c r="G391" s="119"/>
      <c r="H391" s="119"/>
      <c r="I391" s="119"/>
      <c r="J391" s="119"/>
      <c r="K391" s="119"/>
      <c r="L391" s="119"/>
      <c r="M391" s="170"/>
    </row>
    <row r="392" spans="1:13" ht="18.75" x14ac:dyDescent="0.3">
      <c r="A392" s="119"/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70"/>
    </row>
    <row r="393" spans="1:13" ht="18.75" x14ac:dyDescent="0.3">
      <c r="A393" s="119"/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70"/>
    </row>
    <row r="394" spans="1:13" ht="18.75" x14ac:dyDescent="0.3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70"/>
    </row>
    <row r="395" spans="1:13" ht="18.75" x14ac:dyDescent="0.3">
      <c r="A395" s="119"/>
      <c r="B395" s="119"/>
      <c r="C395" s="119"/>
      <c r="D395" s="119"/>
      <c r="E395" s="119"/>
      <c r="F395" s="119"/>
      <c r="G395" s="119"/>
      <c r="H395" s="119"/>
      <c r="I395" s="119"/>
      <c r="J395" s="119"/>
      <c r="K395" s="119"/>
      <c r="L395" s="119"/>
      <c r="M395" s="170"/>
    </row>
    <row r="396" spans="1:13" ht="18.75" x14ac:dyDescent="0.3">
      <c r="A396" s="119"/>
      <c r="B396" s="119"/>
      <c r="C396" s="119"/>
      <c r="D396" s="119"/>
      <c r="E396" s="119"/>
      <c r="F396" s="119"/>
      <c r="G396" s="119"/>
      <c r="H396" s="119"/>
      <c r="I396" s="119"/>
      <c r="J396" s="119"/>
      <c r="K396" s="119"/>
      <c r="L396" s="119"/>
      <c r="M396" s="170"/>
    </row>
    <row r="397" spans="1:13" ht="18.75" x14ac:dyDescent="0.3">
      <c r="A397" s="119"/>
      <c r="B397" s="119"/>
      <c r="C397" s="119"/>
      <c r="D397" s="119"/>
      <c r="E397" s="119"/>
      <c r="F397" s="119"/>
      <c r="G397" s="119"/>
      <c r="H397" s="119"/>
      <c r="I397" s="119"/>
      <c r="J397" s="119"/>
      <c r="K397" s="119"/>
      <c r="L397" s="119"/>
      <c r="M397" s="170"/>
    </row>
    <row r="398" spans="1:13" ht="18.75" x14ac:dyDescent="0.3">
      <c r="A398" s="119"/>
      <c r="B398" s="119"/>
      <c r="C398" s="119"/>
      <c r="D398" s="119"/>
      <c r="E398" s="119"/>
      <c r="F398" s="119"/>
      <c r="G398" s="119"/>
      <c r="H398" s="119"/>
      <c r="I398" s="119"/>
      <c r="J398" s="119"/>
      <c r="K398" s="119"/>
      <c r="L398" s="119"/>
      <c r="M398" s="170"/>
    </row>
    <row r="399" spans="1:13" ht="18.75" x14ac:dyDescent="0.3">
      <c r="A399" s="119"/>
      <c r="B399" s="119"/>
      <c r="C399" s="119"/>
      <c r="D399" s="119"/>
      <c r="E399" s="119"/>
      <c r="F399" s="119"/>
      <c r="G399" s="119"/>
      <c r="H399" s="119"/>
      <c r="I399" s="119"/>
      <c r="J399" s="119"/>
      <c r="K399" s="119"/>
      <c r="L399" s="119"/>
      <c r="M399" s="170"/>
    </row>
    <row r="400" spans="1:13" ht="18.75" x14ac:dyDescent="0.3">
      <c r="A400" s="119"/>
      <c r="B400" s="119"/>
      <c r="C400" s="119"/>
      <c r="D400" s="119"/>
      <c r="E400" s="119"/>
      <c r="F400" s="119"/>
      <c r="G400" s="119"/>
      <c r="H400" s="119"/>
      <c r="I400" s="119"/>
      <c r="J400" s="119"/>
      <c r="K400" s="119"/>
      <c r="L400" s="119"/>
      <c r="M400" s="170"/>
    </row>
    <row r="401" spans="1:13" ht="18.75" x14ac:dyDescent="0.3">
      <c r="A401" s="119"/>
      <c r="B401" s="119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/>
      <c r="M401" s="170"/>
    </row>
    <row r="402" spans="1:13" ht="18.75" x14ac:dyDescent="0.3">
      <c r="A402" s="119"/>
      <c r="B402" s="119"/>
      <c r="C402" s="119"/>
      <c r="D402" s="119"/>
      <c r="E402" s="119"/>
      <c r="F402" s="119"/>
      <c r="G402" s="119"/>
      <c r="H402" s="119"/>
      <c r="I402" s="119"/>
      <c r="J402" s="119"/>
      <c r="K402" s="119"/>
      <c r="L402" s="119"/>
      <c r="M402" s="170"/>
    </row>
    <row r="403" spans="1:13" ht="18.75" x14ac:dyDescent="0.3">
      <c r="A403" s="119"/>
      <c r="B403" s="119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70"/>
    </row>
    <row r="404" spans="1:13" ht="18.75" x14ac:dyDescent="0.3">
      <c r="A404" s="119"/>
      <c r="B404" s="119"/>
      <c r="C404" s="119"/>
      <c r="D404" s="119"/>
      <c r="E404" s="119"/>
      <c r="F404" s="119"/>
      <c r="G404" s="119"/>
      <c r="H404" s="119"/>
      <c r="I404" s="119"/>
      <c r="J404" s="119"/>
      <c r="K404" s="119"/>
      <c r="L404" s="119"/>
      <c r="M404" s="170"/>
    </row>
    <row r="405" spans="1:13" ht="18.75" x14ac:dyDescent="0.3">
      <c r="A405" s="119"/>
      <c r="B405" s="119"/>
      <c r="C405" s="119"/>
      <c r="D405" s="119"/>
      <c r="E405" s="119"/>
      <c r="F405" s="119"/>
      <c r="G405" s="119"/>
      <c r="H405" s="119"/>
      <c r="I405" s="119"/>
      <c r="J405" s="119"/>
      <c r="K405" s="119"/>
      <c r="L405" s="119"/>
      <c r="M405" s="170"/>
    </row>
    <row r="406" spans="1:13" ht="18.75" x14ac:dyDescent="0.3">
      <c r="A406" s="119"/>
      <c r="B406" s="119"/>
      <c r="C406" s="119"/>
      <c r="D406" s="119"/>
      <c r="E406" s="119"/>
      <c r="F406" s="119"/>
      <c r="G406" s="119"/>
      <c r="H406" s="119"/>
      <c r="I406" s="119"/>
      <c r="J406" s="119"/>
      <c r="K406" s="119"/>
      <c r="L406" s="119"/>
      <c r="M406" s="170"/>
    </row>
    <row r="407" spans="1:13" ht="18.75" x14ac:dyDescent="0.3">
      <c r="A407" s="119"/>
      <c r="B407" s="119"/>
      <c r="C407" s="119"/>
      <c r="D407" s="119"/>
      <c r="E407" s="119"/>
      <c r="F407" s="119"/>
      <c r="G407" s="119"/>
      <c r="H407" s="119"/>
      <c r="I407" s="119"/>
      <c r="J407" s="119"/>
      <c r="K407" s="119"/>
      <c r="L407" s="119"/>
      <c r="M407" s="170"/>
    </row>
    <row r="408" spans="1:13" ht="18.75" x14ac:dyDescent="0.3">
      <c r="A408" s="119"/>
      <c r="B408" s="119"/>
      <c r="C408" s="119"/>
      <c r="D408" s="119"/>
      <c r="E408" s="119"/>
      <c r="F408" s="119"/>
      <c r="G408" s="119"/>
      <c r="H408" s="119"/>
      <c r="I408" s="119"/>
      <c r="J408" s="119"/>
      <c r="K408" s="119"/>
      <c r="L408" s="119"/>
      <c r="M408" s="170"/>
    </row>
    <row r="409" spans="1:13" ht="18.75" x14ac:dyDescent="0.3">
      <c r="A409" s="119"/>
      <c r="B409" s="119"/>
      <c r="C409" s="119"/>
      <c r="D409" s="119"/>
      <c r="E409" s="119"/>
      <c r="F409" s="119"/>
      <c r="G409" s="119"/>
      <c r="H409" s="119"/>
      <c r="I409" s="119"/>
      <c r="J409" s="119"/>
      <c r="K409" s="119"/>
      <c r="L409" s="119"/>
      <c r="M409" s="170"/>
    </row>
    <row r="410" spans="1:13" ht="18.75" x14ac:dyDescent="0.3">
      <c r="A410" s="119"/>
      <c r="B410" s="119"/>
      <c r="C410" s="119"/>
      <c r="D410" s="119"/>
      <c r="E410" s="119"/>
      <c r="F410" s="119"/>
      <c r="G410" s="119"/>
      <c r="H410" s="119"/>
      <c r="I410" s="119"/>
      <c r="J410" s="119"/>
      <c r="K410" s="119"/>
      <c r="L410" s="119"/>
      <c r="M410" s="170"/>
    </row>
    <row r="411" spans="1:13" ht="18.75" x14ac:dyDescent="0.3">
      <c r="A411" s="119"/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70"/>
    </row>
    <row r="412" spans="1:13" ht="18.75" x14ac:dyDescent="0.3">
      <c r="A412" s="119"/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70"/>
    </row>
    <row r="413" spans="1:13" ht="18.75" x14ac:dyDescent="0.3">
      <c r="A413" s="119"/>
      <c r="B413" s="119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70"/>
    </row>
    <row r="414" spans="1:13" ht="18.75" x14ac:dyDescent="0.3">
      <c r="A414" s="119"/>
      <c r="B414" s="119"/>
      <c r="C414" s="119"/>
      <c r="D414" s="119"/>
      <c r="E414" s="119"/>
      <c r="F414" s="119"/>
      <c r="G414" s="119"/>
      <c r="H414" s="119"/>
      <c r="I414" s="119"/>
      <c r="J414" s="119"/>
      <c r="K414" s="119"/>
      <c r="L414" s="119"/>
      <c r="M414" s="170"/>
    </row>
    <row r="415" spans="1:13" ht="18.75" x14ac:dyDescent="0.3">
      <c r="A415" s="119"/>
      <c r="B415" s="119"/>
      <c r="C415" s="119"/>
      <c r="D415" s="119"/>
      <c r="E415" s="119"/>
      <c r="F415" s="119"/>
      <c r="G415" s="119"/>
      <c r="H415" s="119"/>
      <c r="I415" s="119"/>
      <c r="J415" s="119"/>
      <c r="K415" s="119"/>
      <c r="L415" s="119"/>
      <c r="M415" s="170"/>
    </row>
    <row r="416" spans="1:13" ht="18.75" x14ac:dyDescent="0.3">
      <c r="A416" s="119"/>
      <c r="B416" s="119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70"/>
    </row>
    <row r="417" spans="1:13" ht="18.75" x14ac:dyDescent="0.3">
      <c r="A417" s="119"/>
      <c r="B417" s="119"/>
      <c r="C417" s="119"/>
      <c r="D417" s="119"/>
      <c r="E417" s="119"/>
      <c r="F417" s="119"/>
      <c r="G417" s="119"/>
      <c r="H417" s="119"/>
      <c r="I417" s="119"/>
      <c r="J417" s="119"/>
      <c r="K417" s="119"/>
      <c r="L417" s="119"/>
      <c r="M417" s="170"/>
    </row>
    <row r="418" spans="1:13" ht="18.75" x14ac:dyDescent="0.3">
      <c r="A418" s="119"/>
      <c r="B418" s="119"/>
      <c r="C418" s="119"/>
      <c r="D418" s="119"/>
      <c r="E418" s="119"/>
      <c r="F418" s="119"/>
      <c r="G418" s="119"/>
      <c r="H418" s="119"/>
      <c r="I418" s="119"/>
      <c r="J418" s="119"/>
      <c r="K418" s="119"/>
      <c r="L418" s="119"/>
      <c r="M418" s="170"/>
    </row>
    <row r="419" spans="1:13" ht="18.75" x14ac:dyDescent="0.3">
      <c r="A419" s="119"/>
      <c r="B419" s="119"/>
      <c r="C419" s="119"/>
      <c r="D419" s="119"/>
      <c r="E419" s="119"/>
      <c r="F419" s="119"/>
      <c r="G419" s="119"/>
      <c r="H419" s="119"/>
      <c r="I419" s="119"/>
      <c r="J419" s="119"/>
      <c r="K419" s="119"/>
      <c r="L419" s="119"/>
      <c r="M419" s="170"/>
    </row>
    <row r="420" spans="1:13" ht="18.75" x14ac:dyDescent="0.3">
      <c r="A420" s="119"/>
      <c r="B420" s="119"/>
      <c r="C420" s="119"/>
      <c r="D420" s="119"/>
      <c r="E420" s="119"/>
      <c r="F420" s="119"/>
      <c r="G420" s="119"/>
      <c r="H420" s="119"/>
      <c r="I420" s="119"/>
      <c r="J420" s="119"/>
      <c r="K420" s="119"/>
      <c r="L420" s="119"/>
      <c r="M420" s="170"/>
    </row>
    <row r="421" spans="1:13" ht="18.75" x14ac:dyDescent="0.3">
      <c r="A421" s="119"/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70"/>
    </row>
    <row r="422" spans="1:13" ht="18.75" x14ac:dyDescent="0.3">
      <c r="A422" s="119"/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70"/>
    </row>
    <row r="423" spans="1:13" ht="18.75" x14ac:dyDescent="0.3">
      <c r="A423" s="119"/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70"/>
    </row>
    <row r="424" spans="1:13" ht="18.75" x14ac:dyDescent="0.3">
      <c r="A424" s="119"/>
      <c r="B424" s="119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70"/>
    </row>
    <row r="425" spans="1:13" ht="18.75" x14ac:dyDescent="0.3">
      <c r="A425" s="119"/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70"/>
    </row>
    <row r="426" spans="1:13" ht="18.75" x14ac:dyDescent="0.3">
      <c r="A426" s="119"/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70"/>
    </row>
    <row r="427" spans="1:13" ht="18.75" x14ac:dyDescent="0.3">
      <c r="A427" s="119"/>
      <c r="B427" s="119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70"/>
    </row>
    <row r="428" spans="1:13" ht="18.75" x14ac:dyDescent="0.3">
      <c r="A428" s="119"/>
      <c r="B428" s="119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  <c r="M428" s="170"/>
    </row>
    <row r="429" spans="1:13" ht="18.75" x14ac:dyDescent="0.3">
      <c r="A429" s="119"/>
      <c r="B429" s="119"/>
      <c r="C429" s="119"/>
      <c r="D429" s="119"/>
      <c r="E429" s="119"/>
      <c r="F429" s="119"/>
      <c r="G429" s="119"/>
      <c r="H429" s="119"/>
      <c r="I429" s="119"/>
      <c r="J429" s="119"/>
      <c r="K429" s="119"/>
      <c r="L429" s="119"/>
      <c r="M429" s="170"/>
    </row>
    <row r="430" spans="1:13" ht="18.75" x14ac:dyDescent="0.3">
      <c r="A430" s="119"/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70"/>
    </row>
    <row r="431" spans="1:13" ht="18.75" x14ac:dyDescent="0.3">
      <c r="A431" s="119"/>
      <c r="B431" s="119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70"/>
    </row>
    <row r="432" spans="1:13" ht="18.75" x14ac:dyDescent="0.3">
      <c r="A432" s="119"/>
      <c r="B432" s="119"/>
      <c r="C432" s="119"/>
      <c r="D432" s="119"/>
      <c r="E432" s="119"/>
      <c r="F432" s="119"/>
      <c r="G432" s="119"/>
      <c r="H432" s="119"/>
      <c r="I432" s="119"/>
      <c r="J432" s="119"/>
      <c r="K432" s="119"/>
      <c r="L432" s="119"/>
      <c r="M432" s="170"/>
    </row>
    <row r="433" spans="1:13" ht="18.75" x14ac:dyDescent="0.3">
      <c r="A433" s="119"/>
      <c r="B433" s="119"/>
      <c r="C433" s="119"/>
      <c r="D433" s="119"/>
      <c r="E433" s="119"/>
      <c r="F433" s="119"/>
      <c r="G433" s="119"/>
      <c r="H433" s="119"/>
      <c r="I433" s="119"/>
      <c r="J433" s="119"/>
      <c r="K433" s="119"/>
      <c r="L433" s="119"/>
      <c r="M433" s="170"/>
    </row>
    <row r="434" spans="1:13" ht="18.75" x14ac:dyDescent="0.3">
      <c r="A434" s="119"/>
      <c r="B434" s="119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70"/>
    </row>
    <row r="435" spans="1:13" ht="18.75" x14ac:dyDescent="0.3">
      <c r="A435" s="119"/>
      <c r="B435" s="119"/>
      <c r="C435" s="119"/>
      <c r="D435" s="119"/>
      <c r="E435" s="119"/>
      <c r="F435" s="119"/>
      <c r="G435" s="119"/>
      <c r="H435" s="119"/>
      <c r="I435" s="119"/>
      <c r="J435" s="119"/>
      <c r="K435" s="119"/>
      <c r="L435" s="119"/>
      <c r="M435" s="170"/>
    </row>
    <row r="436" spans="1:13" ht="18.75" x14ac:dyDescent="0.3">
      <c r="A436" s="119"/>
      <c r="B436" s="119"/>
      <c r="C436" s="119"/>
      <c r="D436" s="119"/>
      <c r="E436" s="119"/>
      <c r="F436" s="119"/>
      <c r="G436" s="119"/>
      <c r="H436" s="119"/>
      <c r="I436" s="119"/>
      <c r="J436" s="119"/>
      <c r="K436" s="119"/>
      <c r="L436" s="119"/>
      <c r="M436" s="170"/>
    </row>
    <row r="437" spans="1:13" ht="18.75" x14ac:dyDescent="0.3">
      <c r="A437" s="119"/>
      <c r="B437" s="119"/>
      <c r="C437" s="119"/>
      <c r="D437" s="119"/>
      <c r="E437" s="119"/>
      <c r="F437" s="119"/>
      <c r="G437" s="119"/>
      <c r="H437" s="119"/>
      <c r="I437" s="119"/>
      <c r="J437" s="119"/>
      <c r="K437" s="119"/>
      <c r="L437" s="119"/>
      <c r="M437" s="170"/>
    </row>
    <row r="438" spans="1:13" ht="18.75" x14ac:dyDescent="0.3">
      <c r="A438" s="119"/>
      <c r="B438" s="119"/>
      <c r="C438" s="119"/>
      <c r="D438" s="119"/>
      <c r="E438" s="119"/>
      <c r="F438" s="119"/>
      <c r="G438" s="119"/>
      <c r="H438" s="119"/>
      <c r="I438" s="119"/>
      <c r="J438" s="119"/>
      <c r="K438" s="119"/>
      <c r="L438" s="119"/>
      <c r="M438" s="170"/>
    </row>
    <row r="439" spans="1:13" ht="18.75" x14ac:dyDescent="0.3">
      <c r="A439" s="119"/>
      <c r="B439" s="119"/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70"/>
    </row>
    <row r="440" spans="1:13" ht="18.75" x14ac:dyDescent="0.3">
      <c r="A440" s="119"/>
      <c r="B440" s="119"/>
      <c r="C440" s="119"/>
      <c r="D440" s="119"/>
      <c r="E440" s="119"/>
      <c r="F440" s="119"/>
      <c r="G440" s="119"/>
      <c r="H440" s="119"/>
      <c r="I440" s="119"/>
      <c r="J440" s="119"/>
      <c r="K440" s="119"/>
      <c r="L440" s="119"/>
      <c r="M440" s="170"/>
    </row>
    <row r="441" spans="1:13" ht="18.75" x14ac:dyDescent="0.3">
      <c r="A441" s="119"/>
      <c r="B441" s="119"/>
      <c r="C441" s="119"/>
      <c r="D441" s="119"/>
      <c r="E441" s="119"/>
      <c r="F441" s="119"/>
      <c r="G441" s="119"/>
      <c r="H441" s="119"/>
      <c r="I441" s="119"/>
      <c r="J441" s="119"/>
      <c r="K441" s="119"/>
      <c r="L441" s="119"/>
      <c r="M441" s="170"/>
    </row>
    <row r="442" spans="1:13" ht="18.75" x14ac:dyDescent="0.3">
      <c r="A442" s="119"/>
      <c r="B442" s="119"/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70"/>
    </row>
    <row r="443" spans="1:13" ht="18.75" x14ac:dyDescent="0.3">
      <c r="A443" s="119"/>
      <c r="B443" s="119"/>
      <c r="C443" s="119"/>
      <c r="D443" s="119"/>
      <c r="E443" s="119"/>
      <c r="F443" s="119"/>
      <c r="G443" s="119"/>
      <c r="H443" s="119"/>
      <c r="I443" s="119"/>
      <c r="J443" s="119"/>
      <c r="K443" s="119"/>
      <c r="L443" s="119"/>
      <c r="M443" s="170"/>
    </row>
    <row r="444" spans="1:13" ht="18.75" x14ac:dyDescent="0.3">
      <c r="A444" s="119"/>
      <c r="B444" s="119"/>
      <c r="C444" s="119"/>
      <c r="D444" s="119"/>
      <c r="E444" s="119"/>
      <c r="F444" s="119"/>
      <c r="G444" s="119"/>
      <c r="H444" s="119"/>
      <c r="I444" s="119"/>
      <c r="J444" s="119"/>
      <c r="K444" s="119"/>
      <c r="L444" s="119"/>
      <c r="M444" s="170"/>
    </row>
    <row r="445" spans="1:13" ht="18.75" x14ac:dyDescent="0.3">
      <c r="A445" s="119"/>
      <c r="B445" s="119"/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70"/>
    </row>
    <row r="446" spans="1:13" ht="18.75" x14ac:dyDescent="0.3">
      <c r="A446" s="119"/>
      <c r="B446" s="119"/>
      <c r="C446" s="119"/>
      <c r="D446" s="119"/>
      <c r="E446" s="119"/>
      <c r="F446" s="119"/>
      <c r="G446" s="119"/>
      <c r="H446" s="119"/>
      <c r="I446" s="119"/>
      <c r="J446" s="119"/>
      <c r="K446" s="119"/>
      <c r="L446" s="119"/>
      <c r="M446" s="170"/>
    </row>
    <row r="447" spans="1:13" ht="18.75" x14ac:dyDescent="0.3">
      <c r="A447" s="119"/>
      <c r="B447" s="119"/>
      <c r="C447" s="119"/>
      <c r="D447" s="119"/>
      <c r="E447" s="119"/>
      <c r="F447" s="119"/>
      <c r="G447" s="119"/>
      <c r="H447" s="119"/>
      <c r="I447" s="119"/>
      <c r="J447" s="119"/>
      <c r="K447" s="119"/>
      <c r="L447" s="119"/>
      <c r="M447" s="170"/>
    </row>
    <row r="448" spans="1:13" ht="18.75" x14ac:dyDescent="0.3">
      <c r="A448" s="119"/>
      <c r="B448" s="119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70"/>
    </row>
    <row r="449" spans="1:13" ht="18.75" x14ac:dyDescent="0.3">
      <c r="A449" s="119"/>
      <c r="B449" s="119"/>
      <c r="C449" s="119"/>
      <c r="D449" s="119"/>
      <c r="E449" s="119"/>
      <c r="F449" s="119"/>
      <c r="G449" s="119"/>
      <c r="H449" s="119"/>
      <c r="I449" s="119"/>
      <c r="J449" s="119"/>
      <c r="K449" s="119"/>
      <c r="L449" s="119"/>
      <c r="M449" s="170"/>
    </row>
    <row r="450" spans="1:13" ht="18.75" x14ac:dyDescent="0.3">
      <c r="A450" s="119"/>
      <c r="B450" s="119"/>
      <c r="C450" s="119"/>
      <c r="D450" s="119"/>
      <c r="E450" s="119"/>
      <c r="F450" s="119"/>
      <c r="G450" s="119"/>
      <c r="H450" s="119"/>
      <c r="I450" s="119"/>
      <c r="J450" s="119"/>
      <c r="K450" s="119"/>
      <c r="L450" s="119"/>
      <c r="M450" s="170"/>
    </row>
    <row r="451" spans="1:13" ht="18.75" x14ac:dyDescent="0.3">
      <c r="A451" s="119"/>
      <c r="B451" s="119"/>
      <c r="C451" s="119"/>
      <c r="D451" s="119"/>
      <c r="E451" s="119"/>
      <c r="F451" s="119"/>
      <c r="G451" s="119"/>
      <c r="H451" s="119"/>
      <c r="I451" s="119"/>
      <c r="J451" s="119"/>
      <c r="K451" s="119"/>
      <c r="L451" s="119"/>
      <c r="M451" s="170"/>
    </row>
    <row r="452" spans="1:13" ht="18.75" x14ac:dyDescent="0.3">
      <c r="A452" s="119"/>
      <c r="B452" s="119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70"/>
    </row>
    <row r="453" spans="1:13" ht="18.75" x14ac:dyDescent="0.3">
      <c r="A453" s="119"/>
      <c r="B453" s="119"/>
      <c r="C453" s="119"/>
      <c r="D453" s="119"/>
      <c r="E453" s="119"/>
      <c r="F453" s="119"/>
      <c r="G453" s="119"/>
      <c r="H453" s="119"/>
      <c r="I453" s="119"/>
      <c r="J453" s="119"/>
      <c r="K453" s="119"/>
      <c r="L453" s="119"/>
      <c r="M453" s="170"/>
    </row>
    <row r="454" spans="1:13" ht="18.75" x14ac:dyDescent="0.3">
      <c r="A454" s="119"/>
      <c r="B454" s="119"/>
      <c r="C454" s="119"/>
      <c r="D454" s="119"/>
      <c r="E454" s="119"/>
      <c r="F454" s="119"/>
      <c r="G454" s="119"/>
      <c r="H454" s="119"/>
      <c r="I454" s="119"/>
      <c r="J454" s="119"/>
      <c r="K454" s="119"/>
      <c r="L454" s="119"/>
      <c r="M454" s="170"/>
    </row>
    <row r="455" spans="1:13" ht="18.75" x14ac:dyDescent="0.3">
      <c r="A455" s="119"/>
      <c r="B455" s="119"/>
      <c r="C455" s="119"/>
      <c r="D455" s="119"/>
      <c r="E455" s="119"/>
      <c r="F455" s="119"/>
      <c r="G455" s="119"/>
      <c r="H455" s="119"/>
      <c r="I455" s="119"/>
      <c r="J455" s="119"/>
      <c r="K455" s="119"/>
      <c r="L455" s="119"/>
      <c r="M455" s="170"/>
    </row>
    <row r="456" spans="1:13" ht="18.75" x14ac:dyDescent="0.3">
      <c r="A456" s="119"/>
      <c r="B456" s="119"/>
      <c r="C456" s="119"/>
      <c r="D456" s="119"/>
      <c r="E456" s="119"/>
      <c r="F456" s="119"/>
      <c r="G456" s="119"/>
      <c r="H456" s="119"/>
      <c r="I456" s="119"/>
      <c r="J456" s="119"/>
      <c r="K456" s="119"/>
      <c r="L456" s="119"/>
      <c r="M456" s="170"/>
    </row>
    <row r="457" spans="1:13" ht="18.75" x14ac:dyDescent="0.3">
      <c r="A457" s="119"/>
      <c r="B457" s="119"/>
      <c r="C457" s="119"/>
      <c r="D457" s="119"/>
      <c r="E457" s="119"/>
      <c r="F457" s="119"/>
      <c r="G457" s="119"/>
      <c r="H457" s="119"/>
      <c r="I457" s="119"/>
      <c r="J457" s="119"/>
      <c r="K457" s="119"/>
      <c r="L457" s="119"/>
      <c r="M457" s="170"/>
    </row>
    <row r="458" spans="1:13" ht="18.75" x14ac:dyDescent="0.3">
      <c r="A458" s="119"/>
      <c r="B458" s="119"/>
      <c r="C458" s="119"/>
      <c r="D458" s="119"/>
      <c r="E458" s="119"/>
      <c r="F458" s="119"/>
      <c r="G458" s="119"/>
      <c r="H458" s="119"/>
      <c r="I458" s="119"/>
      <c r="J458" s="119"/>
      <c r="K458" s="119"/>
      <c r="L458" s="119"/>
      <c r="M458" s="170"/>
    </row>
    <row r="459" spans="1:13" ht="18.75" x14ac:dyDescent="0.3">
      <c r="A459" s="119"/>
      <c r="B459" s="119"/>
      <c r="C459" s="119"/>
      <c r="D459" s="119"/>
      <c r="E459" s="119"/>
      <c r="F459" s="119"/>
      <c r="G459" s="119"/>
      <c r="H459" s="119"/>
      <c r="I459" s="119"/>
      <c r="J459" s="119"/>
      <c r="K459" s="119"/>
      <c r="L459" s="119"/>
      <c r="M459" s="170"/>
    </row>
    <row r="460" spans="1:13" ht="18.75" x14ac:dyDescent="0.3">
      <c r="A460" s="119"/>
      <c r="B460" s="119"/>
      <c r="C460" s="119"/>
      <c r="D460" s="119"/>
      <c r="E460" s="119"/>
      <c r="F460" s="119"/>
      <c r="G460" s="119"/>
      <c r="H460" s="119"/>
      <c r="I460" s="119"/>
      <c r="J460" s="119"/>
      <c r="K460" s="119"/>
      <c r="L460" s="119"/>
      <c r="M460" s="170"/>
    </row>
    <row r="461" spans="1:13" ht="18.75" x14ac:dyDescent="0.3">
      <c r="A461" s="119"/>
      <c r="B461" s="119"/>
      <c r="C461" s="119"/>
      <c r="D461" s="119"/>
      <c r="E461" s="119"/>
      <c r="F461" s="119"/>
      <c r="G461" s="119"/>
      <c r="H461" s="119"/>
      <c r="I461" s="119"/>
      <c r="J461" s="119"/>
      <c r="K461" s="119"/>
      <c r="L461" s="119"/>
      <c r="M461" s="170"/>
    </row>
    <row r="462" spans="1:13" ht="18.75" x14ac:dyDescent="0.3">
      <c r="A462" s="119"/>
      <c r="B462" s="119"/>
      <c r="C462" s="119"/>
      <c r="D462" s="119"/>
      <c r="E462" s="119"/>
      <c r="F462" s="119"/>
      <c r="G462" s="119"/>
      <c r="H462" s="119"/>
      <c r="I462" s="119"/>
      <c r="J462" s="119"/>
      <c r="K462" s="119"/>
      <c r="L462" s="119"/>
      <c r="M462" s="170"/>
    </row>
    <row r="463" spans="1:13" ht="18.75" x14ac:dyDescent="0.3">
      <c r="A463" s="119"/>
      <c r="B463" s="119"/>
      <c r="C463" s="119"/>
      <c r="D463" s="119"/>
      <c r="E463" s="119"/>
      <c r="F463" s="119"/>
      <c r="G463" s="119"/>
      <c r="H463" s="119"/>
      <c r="I463" s="119"/>
      <c r="J463" s="119"/>
      <c r="K463" s="119"/>
      <c r="L463" s="119"/>
      <c r="M463" s="170"/>
    </row>
    <row r="464" spans="1:13" ht="18.75" x14ac:dyDescent="0.3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70"/>
    </row>
    <row r="465" spans="1:13" ht="18.75" x14ac:dyDescent="0.3">
      <c r="A465" s="119"/>
      <c r="B465" s="119"/>
      <c r="C465" s="119"/>
      <c r="D465" s="119"/>
      <c r="E465" s="119"/>
      <c r="F465" s="119"/>
      <c r="G465" s="119"/>
      <c r="H465" s="119"/>
      <c r="I465" s="119"/>
      <c r="J465" s="119"/>
      <c r="K465" s="119"/>
      <c r="L465" s="119"/>
      <c r="M465" s="170"/>
    </row>
    <row r="466" spans="1:13" ht="18.75" x14ac:dyDescent="0.3">
      <c r="A466" s="119"/>
      <c r="B466" s="119"/>
      <c r="C466" s="119"/>
      <c r="D466" s="119"/>
      <c r="E466" s="119"/>
      <c r="F466" s="119"/>
      <c r="G466" s="119"/>
      <c r="H466" s="119"/>
      <c r="I466" s="119"/>
      <c r="J466" s="119"/>
      <c r="K466" s="119"/>
      <c r="L466" s="119"/>
      <c r="M466" s="170"/>
    </row>
    <row r="467" spans="1:13" ht="18.75" x14ac:dyDescent="0.3">
      <c r="A467" s="119"/>
      <c r="B467" s="119"/>
      <c r="C467" s="119"/>
      <c r="D467" s="119"/>
      <c r="E467" s="119"/>
      <c r="F467" s="119"/>
      <c r="G467" s="119"/>
      <c r="H467" s="119"/>
      <c r="I467" s="119"/>
      <c r="J467" s="119"/>
      <c r="K467" s="119"/>
      <c r="L467" s="119"/>
      <c r="M467" s="170"/>
    </row>
    <row r="468" spans="1:13" ht="18.75" x14ac:dyDescent="0.3">
      <c r="A468" s="119"/>
      <c r="B468" s="119"/>
      <c r="C468" s="119"/>
      <c r="D468" s="119"/>
      <c r="E468" s="119"/>
      <c r="F468" s="119"/>
      <c r="G468" s="119"/>
      <c r="H468" s="119"/>
      <c r="I468" s="119"/>
      <c r="J468" s="119"/>
      <c r="K468" s="119"/>
      <c r="L468" s="119"/>
      <c r="M468" s="170"/>
    </row>
    <row r="469" spans="1:13" ht="18.75" x14ac:dyDescent="0.3">
      <c r="A469" s="119"/>
      <c r="B469" s="119"/>
      <c r="C469" s="119"/>
      <c r="D469" s="119"/>
      <c r="E469" s="119"/>
      <c r="F469" s="119"/>
      <c r="G469" s="119"/>
      <c r="H469" s="119"/>
      <c r="I469" s="119"/>
      <c r="J469" s="119"/>
      <c r="K469" s="119"/>
      <c r="L469" s="119"/>
      <c r="M469" s="170"/>
    </row>
    <row r="470" spans="1:13" ht="18.75" x14ac:dyDescent="0.3">
      <c r="A470" s="119"/>
      <c r="B470" s="119"/>
      <c r="C470" s="119"/>
      <c r="D470" s="119"/>
      <c r="E470" s="119"/>
      <c r="F470" s="119"/>
      <c r="G470" s="119"/>
      <c r="H470" s="119"/>
      <c r="I470" s="119"/>
      <c r="J470" s="119"/>
      <c r="K470" s="119"/>
      <c r="L470" s="119"/>
      <c r="M470" s="170"/>
    </row>
    <row r="471" spans="1:13" ht="18.75" x14ac:dyDescent="0.3">
      <c r="A471" s="119"/>
      <c r="B471" s="119"/>
      <c r="C471" s="119"/>
      <c r="D471" s="119"/>
      <c r="E471" s="119"/>
      <c r="F471" s="119"/>
      <c r="G471" s="119"/>
      <c r="H471" s="119"/>
      <c r="I471" s="119"/>
      <c r="J471" s="119"/>
      <c r="K471" s="119"/>
      <c r="L471" s="119"/>
      <c r="M471" s="170"/>
    </row>
    <row r="472" spans="1:13" ht="18.75" x14ac:dyDescent="0.3">
      <c r="A472" s="119"/>
      <c r="B472" s="119"/>
      <c r="C472" s="119"/>
      <c r="D472" s="119"/>
      <c r="E472" s="119"/>
      <c r="F472" s="119"/>
      <c r="G472" s="119"/>
      <c r="H472" s="119"/>
      <c r="I472" s="119"/>
      <c r="J472" s="119"/>
      <c r="K472" s="119"/>
      <c r="L472" s="119"/>
      <c r="M472" s="170"/>
    </row>
    <row r="473" spans="1:13" ht="18.75" x14ac:dyDescent="0.3">
      <c r="A473" s="119"/>
      <c r="B473" s="119"/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70"/>
    </row>
    <row r="474" spans="1:13" ht="18.75" x14ac:dyDescent="0.3">
      <c r="A474" s="119"/>
      <c r="B474" s="119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70"/>
    </row>
    <row r="475" spans="1:13" ht="18.75" x14ac:dyDescent="0.3">
      <c r="A475" s="119"/>
      <c r="B475" s="119"/>
      <c r="C475" s="119"/>
      <c r="D475" s="119"/>
      <c r="E475" s="119"/>
      <c r="F475" s="119"/>
      <c r="G475" s="119"/>
      <c r="H475" s="119"/>
      <c r="I475" s="119"/>
      <c r="J475" s="119"/>
      <c r="K475" s="119"/>
      <c r="L475" s="119"/>
      <c r="M475" s="170"/>
    </row>
    <row r="476" spans="1:13" ht="18.75" x14ac:dyDescent="0.3">
      <c r="A476" s="119"/>
      <c r="B476" s="119"/>
      <c r="C476" s="119"/>
      <c r="D476" s="119"/>
      <c r="E476" s="119"/>
      <c r="F476" s="119"/>
      <c r="G476" s="119"/>
      <c r="H476" s="119"/>
      <c r="I476" s="119"/>
      <c r="J476" s="119"/>
      <c r="K476" s="119"/>
      <c r="L476" s="119"/>
      <c r="M476" s="170"/>
    </row>
    <row r="477" spans="1:13" ht="18.75" x14ac:dyDescent="0.3">
      <c r="A477" s="119"/>
      <c r="B477" s="119"/>
      <c r="C477" s="119"/>
      <c r="D477" s="119"/>
      <c r="E477" s="119"/>
      <c r="F477" s="119"/>
      <c r="G477" s="119"/>
      <c r="H477" s="119"/>
      <c r="I477" s="119"/>
      <c r="J477" s="119"/>
      <c r="K477" s="119"/>
      <c r="L477" s="119"/>
      <c r="M477" s="170"/>
    </row>
    <row r="478" spans="1:13" ht="18.75" x14ac:dyDescent="0.3">
      <c r="A478" s="119"/>
      <c r="B478" s="119"/>
      <c r="C478" s="119"/>
      <c r="D478" s="119"/>
      <c r="E478" s="119"/>
      <c r="F478" s="119"/>
      <c r="G478" s="119"/>
      <c r="H478" s="119"/>
      <c r="I478" s="119"/>
      <c r="J478" s="119"/>
      <c r="K478" s="119"/>
      <c r="L478" s="119"/>
      <c r="M478" s="170"/>
    </row>
    <row r="479" spans="1:13" ht="18.75" x14ac:dyDescent="0.3">
      <c r="A479" s="119"/>
      <c r="B479" s="119"/>
      <c r="C479" s="119"/>
      <c r="D479" s="119"/>
      <c r="E479" s="119"/>
      <c r="F479" s="119"/>
      <c r="G479" s="119"/>
      <c r="H479" s="119"/>
      <c r="I479" s="119"/>
      <c r="J479" s="119"/>
      <c r="K479" s="119"/>
      <c r="L479" s="119"/>
      <c r="M479" s="170"/>
    </row>
    <row r="480" spans="1:13" ht="18.75" x14ac:dyDescent="0.3">
      <c r="A480" s="119"/>
      <c r="B480" s="119"/>
      <c r="C480" s="119"/>
      <c r="D480" s="119"/>
      <c r="E480" s="119"/>
      <c r="F480" s="119"/>
      <c r="G480" s="119"/>
      <c r="H480" s="119"/>
      <c r="I480" s="119"/>
      <c r="J480" s="119"/>
      <c r="K480" s="119"/>
      <c r="L480" s="119"/>
      <c r="M480" s="170"/>
    </row>
    <row r="481" spans="1:13" ht="18.75" x14ac:dyDescent="0.3">
      <c r="A481" s="119"/>
      <c r="B481" s="119"/>
      <c r="C481" s="119"/>
      <c r="D481" s="119"/>
      <c r="E481" s="119"/>
      <c r="F481" s="119"/>
      <c r="G481" s="119"/>
      <c r="H481" s="119"/>
      <c r="I481" s="119"/>
      <c r="J481" s="119"/>
      <c r="K481" s="119"/>
      <c r="L481" s="119"/>
      <c r="M481" s="170"/>
    </row>
    <row r="482" spans="1:13" ht="18.75" x14ac:dyDescent="0.3">
      <c r="A482" s="119"/>
      <c r="B482" s="119"/>
      <c r="C482" s="119"/>
      <c r="D482" s="119"/>
      <c r="E482" s="119"/>
      <c r="F482" s="119"/>
      <c r="G482" s="119"/>
      <c r="H482" s="119"/>
      <c r="I482" s="119"/>
      <c r="J482" s="119"/>
      <c r="K482" s="119"/>
      <c r="L482" s="119"/>
      <c r="M482" s="170"/>
    </row>
    <row r="483" spans="1:13" ht="18.75" x14ac:dyDescent="0.3">
      <c r="A483" s="119"/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70"/>
    </row>
    <row r="484" spans="1:13" ht="18.75" x14ac:dyDescent="0.3">
      <c r="A484" s="119"/>
      <c r="B484" s="119"/>
      <c r="C484" s="119"/>
      <c r="D484" s="119"/>
      <c r="E484" s="119"/>
      <c r="F484" s="119"/>
      <c r="G484" s="119"/>
      <c r="H484" s="119"/>
      <c r="I484" s="119"/>
      <c r="J484" s="119"/>
      <c r="K484" s="119"/>
      <c r="L484" s="119"/>
      <c r="M484" s="170"/>
    </row>
    <row r="485" spans="1:13" ht="18.75" x14ac:dyDescent="0.3">
      <c r="A485" s="119"/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70"/>
    </row>
    <row r="486" spans="1:13" ht="18.75" x14ac:dyDescent="0.3">
      <c r="A486" s="119"/>
      <c r="B486" s="119"/>
      <c r="C486" s="119"/>
      <c r="D486" s="119"/>
      <c r="E486" s="119"/>
      <c r="F486" s="119"/>
      <c r="G486" s="119"/>
      <c r="H486" s="119"/>
      <c r="I486" s="119"/>
      <c r="J486" s="119"/>
      <c r="K486" s="119"/>
      <c r="L486" s="119"/>
      <c r="M486" s="170"/>
    </row>
    <row r="487" spans="1:13" ht="18.75" x14ac:dyDescent="0.3">
      <c r="A487" s="119"/>
      <c r="B487" s="119"/>
      <c r="C487" s="119"/>
      <c r="D487" s="119"/>
      <c r="E487" s="119"/>
      <c r="F487" s="119"/>
      <c r="G487" s="119"/>
      <c r="H487" s="119"/>
      <c r="I487" s="119"/>
      <c r="J487" s="119"/>
      <c r="K487" s="119"/>
      <c r="L487" s="119"/>
      <c r="M487" s="170"/>
    </row>
    <row r="488" spans="1:13" ht="18.75" x14ac:dyDescent="0.3">
      <c r="A488" s="119"/>
      <c r="B488" s="119"/>
      <c r="C488" s="119"/>
      <c r="D488" s="119"/>
      <c r="E488" s="119"/>
      <c r="F488" s="119"/>
      <c r="G488" s="119"/>
      <c r="H488" s="119"/>
      <c r="I488" s="119"/>
      <c r="J488" s="119"/>
      <c r="K488" s="119"/>
      <c r="L488" s="119"/>
      <c r="M488" s="170"/>
    </row>
    <row r="489" spans="1:13" ht="18.75" x14ac:dyDescent="0.3">
      <c r="A489" s="119"/>
      <c r="B489" s="119"/>
      <c r="C489" s="119"/>
      <c r="D489" s="119"/>
      <c r="E489" s="119"/>
      <c r="F489" s="119"/>
      <c r="G489" s="119"/>
      <c r="H489" s="119"/>
      <c r="I489" s="119"/>
      <c r="J489" s="119"/>
      <c r="K489" s="119"/>
      <c r="L489" s="119"/>
      <c r="M489" s="170"/>
    </row>
    <row r="490" spans="1:13" ht="18.75" x14ac:dyDescent="0.3">
      <c r="A490" s="119"/>
      <c r="B490" s="119"/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70"/>
    </row>
    <row r="491" spans="1:13" ht="18.75" x14ac:dyDescent="0.3">
      <c r="A491" s="119"/>
      <c r="B491" s="119"/>
      <c r="C491" s="119"/>
      <c r="D491" s="119"/>
      <c r="E491" s="119"/>
      <c r="F491" s="119"/>
      <c r="G491" s="119"/>
      <c r="H491" s="119"/>
      <c r="I491" s="119"/>
      <c r="J491" s="119"/>
      <c r="K491" s="119"/>
      <c r="L491" s="119"/>
      <c r="M491" s="170"/>
    </row>
    <row r="492" spans="1:13" ht="18.75" x14ac:dyDescent="0.3">
      <c r="A492" s="119"/>
      <c r="B492" s="119"/>
      <c r="C492" s="119"/>
      <c r="D492" s="119"/>
      <c r="E492" s="119"/>
      <c r="F492" s="119"/>
      <c r="G492" s="119"/>
      <c r="H492" s="119"/>
      <c r="I492" s="119"/>
      <c r="J492" s="119"/>
      <c r="K492" s="119"/>
      <c r="L492" s="119"/>
      <c r="M492" s="170"/>
    </row>
    <row r="493" spans="1:13" ht="18.75" x14ac:dyDescent="0.3">
      <c r="A493" s="119"/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70"/>
    </row>
    <row r="494" spans="1:13" ht="18.75" x14ac:dyDescent="0.3">
      <c r="A494" s="119"/>
      <c r="B494" s="119"/>
      <c r="C494" s="119"/>
      <c r="D494" s="119"/>
      <c r="E494" s="119"/>
      <c r="F494" s="119"/>
      <c r="G494" s="119"/>
      <c r="H494" s="119"/>
      <c r="I494" s="119"/>
      <c r="J494" s="119"/>
      <c r="K494" s="119"/>
      <c r="L494" s="119"/>
      <c r="M494" s="170"/>
    </row>
    <row r="495" spans="1:13" ht="18.75" x14ac:dyDescent="0.3">
      <c r="A495" s="119"/>
      <c r="B495" s="119"/>
      <c r="C495" s="119"/>
      <c r="D495" s="119"/>
      <c r="E495" s="119"/>
      <c r="F495" s="119"/>
      <c r="G495" s="119"/>
      <c r="H495" s="119"/>
      <c r="I495" s="119"/>
      <c r="J495" s="119"/>
      <c r="K495" s="119"/>
      <c r="L495" s="119"/>
      <c r="M495" s="170"/>
    </row>
    <row r="496" spans="1:13" ht="18.75" x14ac:dyDescent="0.3">
      <c r="A496" s="119"/>
      <c r="B496" s="119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70"/>
    </row>
    <row r="497" spans="1:13" ht="18.75" x14ac:dyDescent="0.3">
      <c r="A497" s="119"/>
      <c r="B497" s="119"/>
      <c r="C497" s="119"/>
      <c r="D497" s="119"/>
      <c r="E497" s="119"/>
      <c r="F497" s="119"/>
      <c r="G497" s="119"/>
      <c r="H497" s="119"/>
      <c r="I497" s="119"/>
      <c r="J497" s="119"/>
      <c r="K497" s="119"/>
      <c r="L497" s="119"/>
      <c r="M497" s="170"/>
    </row>
    <row r="498" spans="1:13" ht="18.75" x14ac:dyDescent="0.3">
      <c r="A498" s="119"/>
      <c r="B498" s="119"/>
      <c r="C498" s="119"/>
      <c r="D498" s="119"/>
      <c r="E498" s="119"/>
      <c r="F498" s="119"/>
      <c r="G498" s="119"/>
      <c r="H498" s="119"/>
      <c r="I498" s="119"/>
      <c r="J498" s="119"/>
      <c r="K498" s="119"/>
      <c r="L498" s="119"/>
      <c r="M498" s="170"/>
    </row>
    <row r="499" spans="1:13" ht="18.75" x14ac:dyDescent="0.3">
      <c r="A499" s="119"/>
      <c r="B499" s="119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70"/>
    </row>
    <row r="500" spans="1:13" ht="18.75" x14ac:dyDescent="0.3">
      <c r="A500" s="119"/>
      <c r="B500" s="119"/>
      <c r="C500" s="119"/>
      <c r="D500" s="119"/>
      <c r="E500" s="119"/>
      <c r="F500" s="119"/>
      <c r="G500" s="119"/>
      <c r="H500" s="119"/>
      <c r="I500" s="119"/>
      <c r="J500" s="119"/>
      <c r="K500" s="119"/>
      <c r="L500" s="119"/>
      <c r="M500" s="170"/>
    </row>
    <row r="501" spans="1:13" ht="18.75" x14ac:dyDescent="0.3">
      <c r="A501" s="119"/>
      <c r="B501" s="119"/>
      <c r="C501" s="119"/>
      <c r="D501" s="119"/>
      <c r="E501" s="119"/>
      <c r="F501" s="119"/>
      <c r="G501" s="119"/>
      <c r="H501" s="119"/>
      <c r="I501" s="119"/>
      <c r="J501" s="119"/>
      <c r="K501" s="119"/>
      <c r="L501" s="119"/>
      <c r="M501" s="170"/>
    </row>
    <row r="502" spans="1:13" ht="18.75" x14ac:dyDescent="0.3">
      <c r="A502" s="119"/>
      <c r="B502" s="119"/>
      <c r="C502" s="119"/>
      <c r="D502" s="119"/>
      <c r="E502" s="119"/>
      <c r="F502" s="119"/>
      <c r="G502" s="119"/>
      <c r="H502" s="119"/>
      <c r="I502" s="119"/>
      <c r="J502" s="119"/>
      <c r="K502" s="119"/>
      <c r="L502" s="119"/>
      <c r="M502" s="170"/>
    </row>
    <row r="503" spans="1:13" ht="18.75" x14ac:dyDescent="0.3">
      <c r="A503" s="119"/>
      <c r="B503" s="119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70"/>
    </row>
    <row r="504" spans="1:13" ht="18.75" x14ac:dyDescent="0.3">
      <c r="A504" s="119"/>
      <c r="B504" s="119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70"/>
    </row>
    <row r="505" spans="1:13" ht="18.75" x14ac:dyDescent="0.3">
      <c r="A505" s="119"/>
      <c r="B505" s="119"/>
      <c r="C505" s="119"/>
      <c r="D505" s="119"/>
      <c r="E505" s="119"/>
      <c r="F505" s="119"/>
      <c r="G505" s="119"/>
      <c r="H505" s="119"/>
      <c r="I505" s="119"/>
      <c r="J505" s="119"/>
      <c r="K505" s="119"/>
      <c r="L505" s="119"/>
      <c r="M505" s="170"/>
    </row>
    <row r="506" spans="1:13" ht="18.75" x14ac:dyDescent="0.3">
      <c r="A506" s="119"/>
      <c r="B506" s="119"/>
      <c r="C506" s="119"/>
      <c r="D506" s="119"/>
      <c r="E506" s="119"/>
      <c r="F506" s="119"/>
      <c r="G506" s="119"/>
      <c r="H506" s="119"/>
      <c r="I506" s="119"/>
      <c r="J506" s="119"/>
      <c r="K506" s="119"/>
      <c r="L506" s="119"/>
      <c r="M506" s="170"/>
    </row>
    <row r="507" spans="1:13" ht="18.75" x14ac:dyDescent="0.3">
      <c r="A507" s="119"/>
      <c r="B507" s="119"/>
      <c r="C507" s="119"/>
      <c r="D507" s="119"/>
      <c r="E507" s="119"/>
      <c r="F507" s="119"/>
      <c r="G507" s="119"/>
      <c r="H507" s="119"/>
      <c r="I507" s="119"/>
      <c r="J507" s="119"/>
      <c r="K507" s="119"/>
      <c r="L507" s="119"/>
      <c r="M507" s="170"/>
    </row>
    <row r="508" spans="1:13" ht="18.75" x14ac:dyDescent="0.3">
      <c r="A508" s="119"/>
      <c r="B508" s="119"/>
      <c r="C508" s="119"/>
      <c r="D508" s="119"/>
      <c r="E508" s="119"/>
      <c r="F508" s="119"/>
      <c r="G508" s="119"/>
      <c r="H508" s="119"/>
      <c r="I508" s="119"/>
      <c r="J508" s="119"/>
      <c r="K508" s="119"/>
      <c r="L508" s="119"/>
      <c r="M508" s="170"/>
    </row>
    <row r="509" spans="1:13" ht="18.75" x14ac:dyDescent="0.3">
      <c r="A509" s="119"/>
      <c r="B509" s="119"/>
      <c r="C509" s="119"/>
      <c r="D509" s="119"/>
      <c r="E509" s="119"/>
      <c r="F509" s="119"/>
      <c r="G509" s="119"/>
      <c r="H509" s="119"/>
      <c r="I509" s="119"/>
      <c r="J509" s="119"/>
      <c r="K509" s="119"/>
      <c r="L509" s="119"/>
      <c r="M509" s="170"/>
    </row>
    <row r="510" spans="1:13" ht="18.75" x14ac:dyDescent="0.3">
      <c r="A510" s="119"/>
      <c r="B510" s="119"/>
      <c r="C510" s="119"/>
      <c r="D510" s="119"/>
      <c r="E510" s="119"/>
      <c r="F510" s="119"/>
      <c r="G510" s="119"/>
      <c r="H510" s="119"/>
      <c r="I510" s="119"/>
      <c r="J510" s="119"/>
      <c r="K510" s="119"/>
      <c r="L510" s="119"/>
      <c r="M510" s="170"/>
    </row>
    <row r="511" spans="1:13" ht="18.75" x14ac:dyDescent="0.3">
      <c r="A511" s="119"/>
      <c r="B511" s="119"/>
      <c r="C511" s="119"/>
      <c r="D511" s="119"/>
      <c r="E511" s="119"/>
      <c r="F511" s="119"/>
      <c r="G511" s="119"/>
      <c r="H511" s="119"/>
      <c r="I511" s="119"/>
      <c r="J511" s="119"/>
      <c r="K511" s="119"/>
      <c r="L511" s="119"/>
      <c r="M511" s="170"/>
    </row>
    <row r="512" spans="1:13" ht="18.75" x14ac:dyDescent="0.3">
      <c r="A512" s="119"/>
      <c r="B512" s="119"/>
      <c r="C512" s="119"/>
      <c r="D512" s="119"/>
      <c r="E512" s="119"/>
      <c r="F512" s="119"/>
      <c r="G512" s="119"/>
      <c r="H512" s="119"/>
      <c r="I512" s="119"/>
      <c r="J512" s="119"/>
      <c r="K512" s="119"/>
      <c r="L512" s="119"/>
      <c r="M512" s="170"/>
    </row>
    <row r="513" spans="1:13" ht="18.75" x14ac:dyDescent="0.3">
      <c r="A513" s="119"/>
      <c r="B513" s="119"/>
      <c r="C513" s="119"/>
      <c r="D513" s="119"/>
      <c r="E513" s="119"/>
      <c r="F513" s="119"/>
      <c r="G513" s="119"/>
      <c r="H513" s="119"/>
      <c r="I513" s="119"/>
      <c r="J513" s="119"/>
      <c r="K513" s="119"/>
      <c r="L513" s="119"/>
      <c r="M513" s="170"/>
    </row>
    <row r="514" spans="1:13" ht="18.75" x14ac:dyDescent="0.3">
      <c r="A514" s="119"/>
      <c r="B514" s="119"/>
      <c r="C514" s="119"/>
      <c r="D514" s="119"/>
      <c r="E514" s="119"/>
      <c r="F514" s="119"/>
      <c r="G514" s="119"/>
      <c r="H514" s="119"/>
      <c r="I514" s="119"/>
      <c r="J514" s="119"/>
      <c r="K514" s="119"/>
      <c r="L514" s="119"/>
      <c r="M514" s="170"/>
    </row>
    <row r="515" spans="1:13" ht="18.75" x14ac:dyDescent="0.3">
      <c r="A515" s="119"/>
      <c r="B515" s="119"/>
      <c r="C515" s="119"/>
      <c r="D515" s="119"/>
      <c r="E515" s="119"/>
      <c r="F515" s="119"/>
      <c r="G515" s="119"/>
      <c r="H515" s="119"/>
      <c r="I515" s="119"/>
      <c r="J515" s="119"/>
      <c r="K515" s="119"/>
      <c r="L515" s="119"/>
      <c r="M515" s="170"/>
    </row>
    <row r="516" spans="1:13" ht="18.75" x14ac:dyDescent="0.3">
      <c r="A516" s="119"/>
      <c r="B516" s="119"/>
      <c r="C516" s="119"/>
      <c r="D516" s="119"/>
      <c r="E516" s="119"/>
      <c r="F516" s="119"/>
      <c r="G516" s="119"/>
      <c r="H516" s="119"/>
      <c r="I516" s="119"/>
      <c r="J516" s="119"/>
      <c r="K516" s="119"/>
      <c r="L516" s="119"/>
      <c r="M516" s="170"/>
    </row>
    <row r="517" spans="1:13" ht="18.75" x14ac:dyDescent="0.3">
      <c r="A517" s="119"/>
      <c r="B517" s="119"/>
      <c r="C517" s="119"/>
      <c r="D517" s="119"/>
      <c r="E517" s="119"/>
      <c r="F517" s="119"/>
      <c r="G517" s="119"/>
      <c r="H517" s="119"/>
      <c r="I517" s="119"/>
      <c r="J517" s="119"/>
      <c r="K517" s="119"/>
      <c r="L517" s="119"/>
      <c r="M517" s="170"/>
    </row>
    <row r="518" spans="1:13" ht="18.75" x14ac:dyDescent="0.3">
      <c r="A518" s="119"/>
      <c r="B518" s="119"/>
      <c r="C518" s="119"/>
      <c r="D518" s="119"/>
      <c r="E518" s="119"/>
      <c r="F518" s="119"/>
      <c r="G518" s="119"/>
      <c r="H518" s="119"/>
      <c r="I518" s="119"/>
      <c r="J518" s="119"/>
      <c r="K518" s="119"/>
      <c r="L518" s="119"/>
      <c r="M518" s="170"/>
    </row>
    <row r="519" spans="1:13" ht="18.75" x14ac:dyDescent="0.3">
      <c r="A519" s="119"/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70"/>
    </row>
    <row r="520" spans="1:13" ht="18.75" x14ac:dyDescent="0.3">
      <c r="A520" s="119"/>
      <c r="B520" s="119"/>
      <c r="C520" s="119"/>
      <c r="D520" s="119"/>
      <c r="E520" s="119"/>
      <c r="F520" s="119"/>
      <c r="G520" s="119"/>
      <c r="H520" s="119"/>
      <c r="I520" s="119"/>
      <c r="J520" s="119"/>
      <c r="K520" s="119"/>
      <c r="L520" s="119"/>
      <c r="M520" s="170"/>
    </row>
    <row r="521" spans="1:13" ht="18.75" x14ac:dyDescent="0.3">
      <c r="A521" s="119"/>
      <c r="B521" s="119"/>
      <c r="C521" s="119"/>
      <c r="D521" s="119"/>
      <c r="E521" s="119"/>
      <c r="F521" s="119"/>
      <c r="G521" s="119"/>
      <c r="H521" s="119"/>
      <c r="I521" s="119"/>
      <c r="J521" s="119"/>
      <c r="K521" s="119"/>
      <c r="L521" s="119"/>
      <c r="M521" s="170"/>
    </row>
    <row r="522" spans="1:13" ht="18.75" x14ac:dyDescent="0.3">
      <c r="A522" s="119"/>
      <c r="B522" s="119"/>
      <c r="C522" s="119"/>
      <c r="D522" s="119"/>
      <c r="E522" s="119"/>
      <c r="F522" s="119"/>
      <c r="G522" s="119"/>
      <c r="H522" s="119"/>
      <c r="I522" s="119"/>
      <c r="J522" s="119"/>
      <c r="K522" s="119"/>
      <c r="L522" s="119"/>
      <c r="M522" s="170"/>
    </row>
    <row r="523" spans="1:13" ht="18.75" x14ac:dyDescent="0.3">
      <c r="A523" s="119"/>
      <c r="B523" s="119"/>
      <c r="C523" s="119"/>
      <c r="D523" s="119"/>
      <c r="E523" s="119"/>
      <c r="F523" s="119"/>
      <c r="G523" s="119"/>
      <c r="H523" s="119"/>
      <c r="I523" s="119"/>
      <c r="J523" s="119"/>
      <c r="K523" s="119"/>
      <c r="L523" s="119"/>
      <c r="M523" s="170"/>
    </row>
    <row r="524" spans="1:13" ht="18.75" x14ac:dyDescent="0.3">
      <c r="A524" s="119"/>
      <c r="B524" s="119"/>
      <c r="C524" s="119"/>
      <c r="D524" s="119"/>
      <c r="E524" s="119"/>
      <c r="F524" s="119"/>
      <c r="G524" s="119"/>
      <c r="H524" s="119"/>
      <c r="I524" s="119"/>
      <c r="J524" s="119"/>
      <c r="K524" s="119"/>
      <c r="L524" s="119"/>
      <c r="M524" s="170"/>
    </row>
    <row r="525" spans="1:13" ht="18.75" x14ac:dyDescent="0.3">
      <c r="A525" s="119"/>
      <c r="B525" s="119"/>
      <c r="C525" s="119"/>
      <c r="D525" s="119"/>
      <c r="E525" s="119"/>
      <c r="F525" s="119"/>
      <c r="G525" s="119"/>
      <c r="H525" s="119"/>
      <c r="I525" s="119"/>
      <c r="J525" s="119"/>
      <c r="K525" s="119"/>
      <c r="L525" s="119"/>
      <c r="M525" s="170"/>
    </row>
    <row r="526" spans="1:13" ht="18.75" x14ac:dyDescent="0.3">
      <c r="A526" s="119"/>
      <c r="B526" s="119"/>
      <c r="C526" s="119"/>
      <c r="D526" s="119"/>
      <c r="E526" s="119"/>
      <c r="F526" s="119"/>
      <c r="G526" s="119"/>
      <c r="H526" s="119"/>
      <c r="I526" s="119"/>
      <c r="J526" s="119"/>
      <c r="K526" s="119"/>
      <c r="L526" s="119"/>
      <c r="M526" s="170"/>
    </row>
    <row r="527" spans="1:13" ht="18.75" x14ac:dyDescent="0.3">
      <c r="A527" s="119"/>
      <c r="B527" s="119"/>
      <c r="C527" s="119"/>
      <c r="D527" s="119"/>
      <c r="E527" s="119"/>
      <c r="F527" s="119"/>
      <c r="G527" s="119"/>
      <c r="H527" s="119"/>
      <c r="I527" s="119"/>
      <c r="J527" s="119"/>
      <c r="K527" s="119"/>
      <c r="L527" s="119"/>
      <c r="M527" s="170"/>
    </row>
    <row r="528" spans="1:13" ht="18.75" x14ac:dyDescent="0.3">
      <c r="A528" s="119"/>
      <c r="B528" s="119"/>
      <c r="C528" s="119"/>
      <c r="D528" s="119"/>
      <c r="E528" s="119"/>
      <c r="F528" s="119"/>
      <c r="G528" s="119"/>
      <c r="H528" s="119"/>
      <c r="I528" s="119"/>
      <c r="J528" s="119"/>
      <c r="K528" s="119"/>
      <c r="L528" s="119"/>
      <c r="M528" s="170"/>
    </row>
    <row r="529" spans="1:13" ht="18.75" x14ac:dyDescent="0.3">
      <c r="A529" s="119"/>
      <c r="B529" s="119"/>
      <c r="C529" s="119"/>
      <c r="D529" s="119"/>
      <c r="E529" s="119"/>
      <c r="F529" s="119"/>
      <c r="G529" s="119"/>
      <c r="H529" s="119"/>
      <c r="I529" s="119"/>
      <c r="J529" s="119"/>
      <c r="K529" s="119"/>
      <c r="L529" s="119"/>
      <c r="M529" s="170"/>
    </row>
    <row r="530" spans="1:13" ht="18.75" x14ac:dyDescent="0.3">
      <c r="A530" s="119"/>
      <c r="B530" s="119"/>
      <c r="C530" s="119"/>
      <c r="D530" s="119"/>
      <c r="E530" s="119"/>
      <c r="F530" s="119"/>
      <c r="G530" s="119"/>
      <c r="H530" s="119"/>
      <c r="I530" s="119"/>
      <c r="J530" s="119"/>
      <c r="K530" s="119"/>
      <c r="L530" s="119"/>
      <c r="M530" s="170"/>
    </row>
    <row r="531" spans="1:13" ht="18.75" x14ac:dyDescent="0.3">
      <c r="A531" s="119"/>
      <c r="B531" s="119"/>
      <c r="C531" s="119"/>
      <c r="D531" s="119"/>
      <c r="E531" s="119"/>
      <c r="F531" s="119"/>
      <c r="G531" s="119"/>
      <c r="H531" s="119"/>
      <c r="I531" s="119"/>
      <c r="J531" s="119"/>
      <c r="K531" s="119"/>
      <c r="L531" s="119"/>
      <c r="M531" s="170"/>
    </row>
    <row r="532" spans="1:13" ht="18.75" x14ac:dyDescent="0.3">
      <c r="A532" s="119"/>
      <c r="B532" s="119"/>
      <c r="C532" s="119"/>
      <c r="D532" s="119"/>
      <c r="E532" s="119"/>
      <c r="F532" s="119"/>
      <c r="G532" s="119"/>
      <c r="H532" s="119"/>
      <c r="I532" s="119"/>
      <c r="J532" s="119"/>
      <c r="K532" s="119"/>
      <c r="L532" s="119"/>
      <c r="M532" s="170"/>
    </row>
    <row r="533" spans="1:13" ht="18.75" x14ac:dyDescent="0.3">
      <c r="A533" s="119"/>
      <c r="B533" s="119"/>
      <c r="C533" s="119"/>
      <c r="D533" s="119"/>
      <c r="E533" s="119"/>
      <c r="F533" s="119"/>
      <c r="G533" s="119"/>
      <c r="H533" s="119"/>
      <c r="I533" s="119"/>
      <c r="J533" s="119"/>
      <c r="K533" s="119"/>
      <c r="L533" s="119"/>
      <c r="M533" s="170"/>
    </row>
    <row r="534" spans="1:13" ht="18.75" x14ac:dyDescent="0.3">
      <c r="A534" s="119"/>
      <c r="B534" s="119"/>
      <c r="C534" s="119"/>
      <c r="D534" s="119"/>
      <c r="E534" s="119"/>
      <c r="F534" s="119"/>
      <c r="G534" s="119"/>
      <c r="H534" s="119"/>
      <c r="I534" s="119"/>
      <c r="J534" s="119"/>
      <c r="K534" s="119"/>
      <c r="L534" s="119"/>
      <c r="M534" s="170"/>
    </row>
    <row r="535" spans="1:13" ht="18.75" x14ac:dyDescent="0.3">
      <c r="A535" s="119"/>
      <c r="B535" s="119"/>
      <c r="C535" s="119"/>
      <c r="D535" s="119"/>
      <c r="E535" s="119"/>
      <c r="F535" s="119"/>
      <c r="G535" s="119"/>
      <c r="H535" s="119"/>
      <c r="I535" s="119"/>
      <c r="J535" s="119"/>
      <c r="K535" s="119"/>
      <c r="L535" s="119"/>
      <c r="M535" s="170"/>
    </row>
    <row r="536" spans="1:13" ht="18.75" x14ac:dyDescent="0.3">
      <c r="A536" s="119"/>
      <c r="B536" s="119"/>
      <c r="C536" s="119"/>
      <c r="D536" s="119"/>
      <c r="E536" s="119"/>
      <c r="F536" s="119"/>
      <c r="G536" s="119"/>
      <c r="H536" s="119"/>
      <c r="I536" s="119"/>
      <c r="J536" s="119"/>
      <c r="K536" s="119"/>
      <c r="L536" s="119"/>
      <c r="M536" s="170"/>
    </row>
    <row r="537" spans="1:13" ht="18.75" x14ac:dyDescent="0.3">
      <c r="A537" s="119"/>
      <c r="B537" s="119"/>
      <c r="C537" s="119"/>
      <c r="D537" s="119"/>
      <c r="E537" s="119"/>
      <c r="F537" s="119"/>
      <c r="G537" s="119"/>
      <c r="H537" s="119"/>
      <c r="I537" s="119"/>
      <c r="J537" s="119"/>
      <c r="K537" s="119"/>
      <c r="L537" s="119"/>
      <c r="M537" s="170"/>
    </row>
    <row r="538" spans="1:13" ht="18.75" x14ac:dyDescent="0.3">
      <c r="A538" s="119"/>
      <c r="B538" s="119"/>
      <c r="C538" s="119"/>
      <c r="D538" s="119"/>
      <c r="E538" s="119"/>
      <c r="F538" s="119"/>
      <c r="G538" s="119"/>
      <c r="H538" s="119"/>
      <c r="I538" s="119"/>
      <c r="J538" s="119"/>
      <c r="K538" s="119"/>
      <c r="L538" s="119"/>
      <c r="M538" s="170"/>
    </row>
    <row r="539" spans="1:13" ht="18.75" x14ac:dyDescent="0.3">
      <c r="A539" s="119"/>
      <c r="B539" s="119"/>
      <c r="C539" s="119"/>
      <c r="D539" s="119"/>
      <c r="E539" s="119"/>
      <c r="F539" s="119"/>
      <c r="G539" s="119"/>
      <c r="H539" s="119"/>
      <c r="I539" s="119"/>
      <c r="J539" s="119"/>
      <c r="K539" s="119"/>
      <c r="L539" s="119"/>
      <c r="M539" s="170"/>
    </row>
    <row r="540" spans="1:13" ht="18.75" x14ac:dyDescent="0.3">
      <c r="A540" s="119"/>
      <c r="B540" s="119"/>
      <c r="C540" s="119"/>
      <c r="D540" s="119"/>
      <c r="E540" s="119"/>
      <c r="F540" s="119"/>
      <c r="G540" s="119"/>
      <c r="H540" s="119"/>
      <c r="I540" s="119"/>
      <c r="J540" s="119"/>
      <c r="K540" s="119"/>
      <c r="L540" s="119"/>
      <c r="M540" s="170"/>
    </row>
    <row r="541" spans="1:13" ht="18.75" x14ac:dyDescent="0.3">
      <c r="A541" s="119"/>
      <c r="B541" s="119"/>
      <c r="C541" s="119"/>
      <c r="D541" s="119"/>
      <c r="E541" s="119"/>
      <c r="F541" s="119"/>
      <c r="G541" s="119"/>
      <c r="H541" s="119"/>
      <c r="I541" s="119"/>
      <c r="J541" s="119"/>
      <c r="K541" s="119"/>
      <c r="L541" s="119"/>
      <c r="M541" s="170"/>
    </row>
    <row r="542" spans="1:13" ht="18.75" x14ac:dyDescent="0.3">
      <c r="A542" s="119"/>
      <c r="B542" s="119"/>
      <c r="C542" s="119"/>
      <c r="D542" s="119"/>
      <c r="E542" s="119"/>
      <c r="F542" s="119"/>
      <c r="G542" s="119"/>
      <c r="H542" s="119"/>
      <c r="I542" s="119"/>
      <c r="J542" s="119"/>
      <c r="K542" s="119"/>
      <c r="L542" s="119"/>
      <c r="M542" s="170"/>
    </row>
    <row r="543" spans="1:13" ht="18.75" x14ac:dyDescent="0.3">
      <c r="A543" s="119"/>
      <c r="B543" s="119"/>
      <c r="C543" s="119"/>
      <c r="D543" s="119"/>
      <c r="E543" s="119"/>
      <c r="F543" s="119"/>
      <c r="G543" s="119"/>
      <c r="H543" s="119"/>
      <c r="I543" s="119"/>
      <c r="J543" s="119"/>
      <c r="K543" s="119"/>
      <c r="L543" s="119"/>
      <c r="M543" s="170"/>
    </row>
    <row r="544" spans="1:13" ht="18.75" x14ac:dyDescent="0.3">
      <c r="A544" s="119"/>
      <c r="B544" s="119"/>
      <c r="C544" s="119"/>
      <c r="D544" s="119"/>
      <c r="E544" s="119"/>
      <c r="F544" s="119"/>
      <c r="G544" s="119"/>
      <c r="H544" s="119"/>
      <c r="I544" s="119"/>
      <c r="J544" s="119"/>
      <c r="K544" s="119"/>
      <c r="L544" s="119"/>
      <c r="M544" s="170"/>
    </row>
    <row r="545" spans="1:13" ht="18.75" x14ac:dyDescent="0.3">
      <c r="A545" s="119"/>
      <c r="B545" s="119"/>
      <c r="C545" s="119"/>
      <c r="D545" s="119"/>
      <c r="E545" s="119"/>
      <c r="F545" s="119"/>
      <c r="G545" s="119"/>
      <c r="H545" s="119"/>
      <c r="I545" s="119"/>
      <c r="J545" s="119"/>
      <c r="K545" s="119"/>
      <c r="L545" s="119"/>
      <c r="M545" s="170"/>
    </row>
    <row r="546" spans="1:13" ht="18.75" x14ac:dyDescent="0.3">
      <c r="A546" s="119"/>
      <c r="B546" s="119"/>
      <c r="C546" s="119"/>
      <c r="D546" s="119"/>
      <c r="E546" s="119"/>
      <c r="F546" s="119"/>
      <c r="G546" s="119"/>
      <c r="H546" s="119"/>
      <c r="I546" s="119"/>
      <c r="J546" s="119"/>
      <c r="K546" s="119"/>
      <c r="L546" s="119"/>
      <c r="M546" s="170"/>
    </row>
    <row r="547" spans="1:13" ht="18.75" x14ac:dyDescent="0.3">
      <c r="A547" s="119"/>
      <c r="B547" s="119"/>
      <c r="C547" s="119"/>
      <c r="D547" s="119"/>
      <c r="E547" s="119"/>
      <c r="F547" s="119"/>
      <c r="G547" s="119"/>
      <c r="H547" s="119"/>
      <c r="I547" s="119"/>
      <c r="J547" s="119"/>
      <c r="K547" s="119"/>
      <c r="L547" s="119"/>
      <c r="M547" s="170"/>
    </row>
    <row r="548" spans="1:13" ht="18.75" x14ac:dyDescent="0.3">
      <c r="A548" s="119"/>
      <c r="B548" s="119"/>
      <c r="C548" s="119"/>
      <c r="D548" s="119"/>
      <c r="E548" s="119"/>
      <c r="F548" s="119"/>
      <c r="G548" s="119"/>
      <c r="H548" s="119"/>
      <c r="I548" s="119"/>
      <c r="J548" s="119"/>
      <c r="K548" s="119"/>
      <c r="L548" s="119"/>
      <c r="M548" s="170"/>
    </row>
    <row r="549" spans="1:13" ht="18.75" x14ac:dyDescent="0.3">
      <c r="A549" s="119"/>
      <c r="B549" s="119"/>
      <c r="C549" s="119"/>
      <c r="D549" s="119"/>
      <c r="E549" s="119"/>
      <c r="F549" s="119"/>
      <c r="G549" s="119"/>
      <c r="H549" s="119"/>
      <c r="I549" s="119"/>
      <c r="J549" s="119"/>
      <c r="K549" s="119"/>
      <c r="L549" s="119"/>
      <c r="M549" s="170"/>
    </row>
    <row r="550" spans="1:13" ht="18.75" x14ac:dyDescent="0.3">
      <c r="A550" s="119"/>
      <c r="B550" s="119"/>
      <c r="C550" s="119"/>
      <c r="D550" s="119"/>
      <c r="E550" s="119"/>
      <c r="F550" s="119"/>
      <c r="G550" s="119"/>
      <c r="H550" s="119"/>
      <c r="I550" s="119"/>
      <c r="J550" s="119"/>
      <c r="K550" s="119"/>
      <c r="L550" s="119"/>
      <c r="M550" s="170"/>
    </row>
    <row r="551" spans="1:13" ht="18.75" x14ac:dyDescent="0.3">
      <c r="A551" s="119"/>
      <c r="B551" s="119"/>
      <c r="C551" s="119"/>
      <c r="D551" s="119"/>
      <c r="E551" s="119"/>
      <c r="F551" s="119"/>
      <c r="G551" s="119"/>
      <c r="H551" s="119"/>
      <c r="I551" s="119"/>
      <c r="J551" s="119"/>
      <c r="K551" s="119"/>
      <c r="L551" s="119"/>
      <c r="M551" s="170"/>
    </row>
    <row r="552" spans="1:13" ht="18.75" x14ac:dyDescent="0.3">
      <c r="A552" s="119"/>
      <c r="B552" s="119"/>
      <c r="C552" s="119"/>
      <c r="D552" s="119"/>
      <c r="E552" s="119"/>
      <c r="F552" s="119"/>
      <c r="G552" s="119"/>
      <c r="H552" s="119"/>
      <c r="I552" s="119"/>
      <c r="J552" s="119"/>
      <c r="K552" s="119"/>
      <c r="L552" s="119"/>
      <c r="M552" s="170"/>
    </row>
    <row r="553" spans="1:13" ht="18.75" x14ac:dyDescent="0.3">
      <c r="A553" s="119"/>
      <c r="B553" s="119"/>
      <c r="C553" s="119"/>
      <c r="D553" s="119"/>
      <c r="E553" s="119"/>
      <c r="F553" s="119"/>
      <c r="G553" s="119"/>
      <c r="H553" s="119"/>
      <c r="I553" s="119"/>
      <c r="J553" s="119"/>
      <c r="K553" s="119"/>
      <c r="L553" s="119"/>
      <c r="M553" s="170"/>
    </row>
    <row r="554" spans="1:13" ht="18.75" x14ac:dyDescent="0.3">
      <c r="A554" s="119"/>
      <c r="B554" s="119"/>
      <c r="C554" s="119"/>
      <c r="D554" s="119"/>
      <c r="E554" s="119"/>
      <c r="F554" s="119"/>
      <c r="G554" s="119"/>
      <c r="H554" s="119"/>
      <c r="I554" s="119"/>
      <c r="J554" s="119"/>
      <c r="K554" s="119"/>
      <c r="L554" s="119"/>
      <c r="M554" s="170"/>
    </row>
    <row r="555" spans="1:13" ht="18.75" x14ac:dyDescent="0.3">
      <c r="A555" s="119"/>
      <c r="B555" s="119"/>
      <c r="C555" s="119"/>
      <c r="D555" s="119"/>
      <c r="E555" s="119"/>
      <c r="F555" s="119"/>
      <c r="G555" s="119"/>
      <c r="H555" s="119"/>
      <c r="I555" s="119"/>
      <c r="J555" s="119"/>
      <c r="K555" s="119"/>
      <c r="L555" s="119"/>
      <c r="M555" s="170"/>
    </row>
    <row r="556" spans="1:13" ht="18.75" x14ac:dyDescent="0.3">
      <c r="A556" s="119"/>
      <c r="B556" s="119"/>
      <c r="C556" s="119"/>
      <c r="D556" s="119"/>
      <c r="E556" s="119"/>
      <c r="F556" s="119"/>
      <c r="G556" s="119"/>
      <c r="H556" s="119"/>
      <c r="I556" s="119"/>
      <c r="J556" s="119"/>
      <c r="K556" s="119"/>
      <c r="L556" s="119"/>
      <c r="M556" s="170"/>
    </row>
    <row r="557" spans="1:13" ht="18.75" x14ac:dyDescent="0.3">
      <c r="A557" s="119"/>
      <c r="B557" s="119"/>
      <c r="C557" s="119"/>
      <c r="D557" s="119"/>
      <c r="E557" s="119"/>
      <c r="F557" s="119"/>
      <c r="G557" s="119"/>
      <c r="H557" s="119"/>
      <c r="I557" s="119"/>
      <c r="J557" s="119"/>
      <c r="K557" s="119"/>
      <c r="L557" s="119"/>
      <c r="M557" s="170"/>
    </row>
    <row r="558" spans="1:13" ht="18.75" x14ac:dyDescent="0.3">
      <c r="A558" s="119"/>
      <c r="B558" s="119"/>
      <c r="C558" s="119"/>
      <c r="D558" s="119"/>
      <c r="E558" s="119"/>
      <c r="F558" s="119"/>
      <c r="G558" s="119"/>
      <c r="H558" s="119"/>
      <c r="I558" s="119"/>
      <c r="J558" s="119"/>
      <c r="K558" s="119"/>
      <c r="L558" s="119"/>
      <c r="M558" s="170"/>
    </row>
    <row r="559" spans="1:13" ht="18.75" x14ac:dyDescent="0.3">
      <c r="A559" s="119"/>
      <c r="B559" s="119"/>
      <c r="C559" s="119"/>
      <c r="D559" s="119"/>
      <c r="E559" s="119"/>
      <c r="F559" s="119"/>
      <c r="G559" s="119"/>
      <c r="H559" s="119"/>
      <c r="I559" s="119"/>
      <c r="J559" s="119"/>
      <c r="K559" s="119"/>
      <c r="L559" s="119"/>
      <c r="M559" s="170"/>
    </row>
    <row r="560" spans="1:13" ht="18.75" x14ac:dyDescent="0.3">
      <c r="A560" s="119"/>
      <c r="B560" s="119"/>
      <c r="C560" s="119"/>
      <c r="D560" s="119"/>
      <c r="E560" s="119"/>
      <c r="F560" s="119"/>
      <c r="G560" s="119"/>
      <c r="H560" s="119"/>
      <c r="I560" s="119"/>
      <c r="J560" s="119"/>
      <c r="K560" s="119"/>
      <c r="L560" s="119"/>
      <c r="M560" s="170"/>
    </row>
    <row r="561" spans="1:13" ht="18.75" x14ac:dyDescent="0.3">
      <c r="A561" s="119"/>
      <c r="B561" s="119"/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70"/>
    </row>
    <row r="562" spans="1:13" ht="18.75" x14ac:dyDescent="0.3">
      <c r="A562" s="119"/>
      <c r="B562" s="119"/>
      <c r="C562" s="119"/>
      <c r="D562" s="119"/>
      <c r="E562" s="119"/>
      <c r="F562" s="119"/>
      <c r="G562" s="119"/>
      <c r="H562" s="119"/>
      <c r="I562" s="119"/>
      <c r="J562" s="119"/>
      <c r="K562" s="119"/>
      <c r="L562" s="119"/>
      <c r="M562" s="170"/>
    </row>
    <row r="563" spans="1:13" ht="18.75" x14ac:dyDescent="0.3">
      <c r="A563" s="119"/>
      <c r="B563" s="119"/>
      <c r="C563" s="119"/>
      <c r="D563" s="119"/>
      <c r="E563" s="119"/>
      <c r="F563" s="119"/>
      <c r="G563" s="119"/>
      <c r="H563" s="119"/>
      <c r="I563" s="119"/>
      <c r="J563" s="119"/>
      <c r="K563" s="119"/>
      <c r="L563" s="119"/>
      <c r="M563" s="170"/>
    </row>
    <row r="564" spans="1:13" ht="18.75" x14ac:dyDescent="0.3">
      <c r="A564" s="119"/>
      <c r="B564" s="119"/>
      <c r="C564" s="119"/>
      <c r="D564" s="119"/>
      <c r="E564" s="119"/>
      <c r="F564" s="119"/>
      <c r="G564" s="119"/>
      <c r="H564" s="119"/>
      <c r="I564" s="119"/>
      <c r="J564" s="119"/>
      <c r="K564" s="119"/>
      <c r="L564" s="119"/>
      <c r="M564" s="170"/>
    </row>
    <row r="565" spans="1:13" ht="18.75" x14ac:dyDescent="0.3">
      <c r="A565" s="119"/>
      <c r="B565" s="119"/>
      <c r="C565" s="119"/>
      <c r="D565" s="119"/>
      <c r="E565" s="119"/>
      <c r="F565" s="119"/>
      <c r="G565" s="119"/>
      <c r="H565" s="119"/>
      <c r="I565" s="119"/>
      <c r="J565" s="119"/>
      <c r="K565" s="119"/>
      <c r="L565" s="119"/>
      <c r="M565" s="170"/>
    </row>
    <row r="566" spans="1:13" ht="18.75" x14ac:dyDescent="0.3">
      <c r="A566" s="119"/>
      <c r="B566" s="119"/>
      <c r="C566" s="119"/>
      <c r="D566" s="119"/>
      <c r="E566" s="119"/>
      <c r="F566" s="119"/>
      <c r="G566" s="119"/>
      <c r="H566" s="119"/>
      <c r="I566" s="119"/>
      <c r="J566" s="119"/>
      <c r="K566" s="119"/>
      <c r="L566" s="119"/>
      <c r="M566" s="170"/>
    </row>
    <row r="567" spans="1:13" ht="18.75" x14ac:dyDescent="0.3">
      <c r="A567" s="119"/>
      <c r="B567" s="119"/>
      <c r="C567" s="119"/>
      <c r="D567" s="119"/>
      <c r="E567" s="119"/>
      <c r="F567" s="119"/>
      <c r="G567" s="119"/>
      <c r="H567" s="119"/>
      <c r="I567" s="119"/>
      <c r="J567" s="119"/>
      <c r="K567" s="119"/>
      <c r="L567" s="119"/>
      <c r="M567" s="170"/>
    </row>
    <row r="568" spans="1:13" ht="18.75" x14ac:dyDescent="0.3">
      <c r="A568" s="119"/>
      <c r="B568" s="119"/>
      <c r="C568" s="119"/>
      <c r="D568" s="119"/>
      <c r="E568" s="119"/>
      <c r="F568" s="119"/>
      <c r="G568" s="119"/>
      <c r="H568" s="119"/>
      <c r="I568" s="119"/>
      <c r="J568" s="119"/>
      <c r="K568" s="119"/>
      <c r="L568" s="119"/>
      <c r="M568" s="170"/>
    </row>
    <row r="569" spans="1:13" ht="18.75" x14ac:dyDescent="0.3">
      <c r="A569" s="119"/>
      <c r="B569" s="119"/>
      <c r="C569" s="119"/>
      <c r="D569" s="119"/>
      <c r="E569" s="119"/>
      <c r="F569" s="119"/>
      <c r="G569" s="119"/>
      <c r="H569" s="119"/>
      <c r="I569" s="119"/>
      <c r="J569" s="119"/>
      <c r="K569" s="119"/>
      <c r="L569" s="119"/>
      <c r="M569" s="170"/>
    </row>
    <row r="570" spans="1:13" ht="18.75" x14ac:dyDescent="0.3">
      <c r="A570" s="119"/>
      <c r="B570" s="119"/>
      <c r="C570" s="119"/>
      <c r="D570" s="119"/>
      <c r="E570" s="119"/>
      <c r="F570" s="119"/>
      <c r="G570" s="119"/>
      <c r="H570" s="119"/>
      <c r="I570" s="119"/>
      <c r="J570" s="119"/>
      <c r="K570" s="119"/>
      <c r="L570" s="119"/>
      <c r="M570" s="170"/>
    </row>
    <row r="571" spans="1:13" ht="18.75" x14ac:dyDescent="0.3">
      <c r="A571" s="119"/>
      <c r="B571" s="119"/>
      <c r="C571" s="119"/>
      <c r="D571" s="119"/>
      <c r="E571" s="119"/>
      <c r="F571" s="119"/>
      <c r="G571" s="119"/>
      <c r="H571" s="119"/>
      <c r="I571" s="119"/>
      <c r="J571" s="119"/>
      <c r="K571" s="119"/>
      <c r="L571" s="119"/>
      <c r="M571" s="170"/>
    </row>
    <row r="572" spans="1:13" ht="18.75" x14ac:dyDescent="0.3">
      <c r="A572" s="119"/>
      <c r="B572" s="119"/>
      <c r="C572" s="119"/>
      <c r="D572" s="119"/>
      <c r="E572" s="119"/>
      <c r="F572" s="119"/>
      <c r="G572" s="119"/>
      <c r="H572" s="119"/>
      <c r="I572" s="119"/>
      <c r="J572" s="119"/>
      <c r="K572" s="119"/>
      <c r="L572" s="119"/>
      <c r="M572" s="170"/>
    </row>
    <row r="573" spans="1:13" ht="18.75" x14ac:dyDescent="0.3">
      <c r="A573" s="119"/>
      <c r="B573" s="119"/>
      <c r="C573" s="119"/>
      <c r="D573" s="119"/>
      <c r="E573" s="119"/>
      <c r="F573" s="119"/>
      <c r="G573" s="119"/>
      <c r="H573" s="119"/>
      <c r="I573" s="119"/>
      <c r="J573" s="119"/>
      <c r="K573" s="119"/>
      <c r="L573" s="119"/>
      <c r="M573" s="170"/>
    </row>
    <row r="574" spans="1:13" ht="18.75" x14ac:dyDescent="0.3">
      <c r="A574" s="119"/>
      <c r="B574" s="119"/>
      <c r="C574" s="119"/>
      <c r="D574" s="119"/>
      <c r="E574" s="119"/>
      <c r="F574" s="119"/>
      <c r="G574" s="119"/>
      <c r="H574" s="119"/>
      <c r="I574" s="119"/>
      <c r="J574" s="119"/>
      <c r="K574" s="119"/>
      <c r="L574" s="119"/>
      <c r="M574" s="170"/>
    </row>
    <row r="575" spans="1:13" ht="18.75" x14ac:dyDescent="0.3">
      <c r="A575" s="119"/>
      <c r="B575" s="119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70"/>
    </row>
    <row r="576" spans="1:13" ht="18.75" x14ac:dyDescent="0.3">
      <c r="A576" s="119"/>
      <c r="B576" s="119"/>
      <c r="C576" s="119"/>
      <c r="D576" s="119"/>
      <c r="E576" s="119"/>
      <c r="F576" s="119"/>
      <c r="G576" s="119"/>
      <c r="H576" s="119"/>
      <c r="I576" s="119"/>
      <c r="J576" s="119"/>
      <c r="K576" s="119"/>
      <c r="L576" s="119"/>
      <c r="M576" s="170"/>
    </row>
    <row r="577" spans="1:13" ht="18.75" x14ac:dyDescent="0.3">
      <c r="A577" s="119"/>
      <c r="B577" s="119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70"/>
    </row>
    <row r="578" spans="1:13" ht="18.75" x14ac:dyDescent="0.3">
      <c r="A578" s="119"/>
      <c r="B578" s="119"/>
      <c r="C578" s="119"/>
      <c r="D578" s="119"/>
      <c r="E578" s="119"/>
      <c r="F578" s="119"/>
      <c r="G578" s="119"/>
      <c r="H578" s="119"/>
      <c r="I578" s="119"/>
      <c r="J578" s="119"/>
      <c r="K578" s="119"/>
      <c r="L578" s="119"/>
      <c r="M578" s="170"/>
    </row>
    <row r="579" spans="1:13" ht="18.75" x14ac:dyDescent="0.3">
      <c r="A579" s="119"/>
      <c r="B579" s="119"/>
      <c r="C579" s="119"/>
      <c r="D579" s="119"/>
      <c r="E579" s="119"/>
      <c r="F579" s="119"/>
      <c r="G579" s="119"/>
      <c r="H579" s="119"/>
      <c r="I579" s="119"/>
      <c r="J579" s="119"/>
      <c r="K579" s="119"/>
      <c r="L579" s="119"/>
      <c r="M579" s="170"/>
    </row>
    <row r="580" spans="1:13" ht="18.75" x14ac:dyDescent="0.3">
      <c r="A580" s="119"/>
      <c r="B580" s="119"/>
      <c r="C580" s="119"/>
      <c r="D580" s="119"/>
      <c r="E580" s="119"/>
      <c r="F580" s="119"/>
      <c r="G580" s="119"/>
      <c r="H580" s="119"/>
      <c r="I580" s="119"/>
      <c r="J580" s="119"/>
      <c r="K580" s="119"/>
      <c r="L580" s="119"/>
      <c r="M580" s="170"/>
    </row>
    <row r="581" spans="1:13" ht="18.75" x14ac:dyDescent="0.3">
      <c r="A581" s="119"/>
      <c r="B581" s="119"/>
      <c r="C581" s="119"/>
      <c r="D581" s="119"/>
      <c r="E581" s="119"/>
      <c r="F581" s="119"/>
      <c r="G581" s="119"/>
      <c r="H581" s="119"/>
      <c r="I581" s="119"/>
      <c r="J581" s="119"/>
      <c r="K581" s="119"/>
      <c r="L581" s="119"/>
      <c r="M581" s="170"/>
    </row>
    <row r="582" spans="1:13" ht="18.75" x14ac:dyDescent="0.3">
      <c r="A582" s="119"/>
      <c r="B582" s="119"/>
      <c r="C582" s="119"/>
      <c r="D582" s="119"/>
      <c r="E582" s="119"/>
      <c r="F582" s="119"/>
      <c r="G582" s="119"/>
      <c r="H582" s="119"/>
      <c r="I582" s="119"/>
      <c r="J582" s="119"/>
      <c r="K582" s="119"/>
      <c r="L582" s="119"/>
      <c r="M582" s="170"/>
    </row>
    <row r="583" spans="1:13" ht="18.75" x14ac:dyDescent="0.3">
      <c r="A583" s="119"/>
      <c r="B583" s="119"/>
      <c r="C583" s="119"/>
      <c r="D583" s="119"/>
      <c r="E583" s="119"/>
      <c r="F583" s="119"/>
      <c r="G583" s="119"/>
      <c r="H583" s="119"/>
      <c r="I583" s="119"/>
      <c r="J583" s="119"/>
      <c r="K583" s="119"/>
      <c r="L583" s="119"/>
      <c r="M583" s="170"/>
    </row>
    <row r="584" spans="1:13" ht="18.75" x14ac:dyDescent="0.3">
      <c r="A584" s="119"/>
      <c r="B584" s="119"/>
      <c r="C584" s="119"/>
      <c r="D584" s="119"/>
      <c r="E584" s="119"/>
      <c r="F584" s="119"/>
      <c r="G584" s="119"/>
      <c r="H584" s="119"/>
      <c r="I584" s="119"/>
      <c r="J584" s="119"/>
      <c r="K584" s="119"/>
      <c r="L584" s="119"/>
      <c r="M584" s="170"/>
    </row>
    <row r="585" spans="1:13" ht="18.75" x14ac:dyDescent="0.3">
      <c r="A585" s="119"/>
      <c r="B585" s="119"/>
      <c r="C585" s="119"/>
      <c r="D585" s="119"/>
      <c r="E585" s="119"/>
      <c r="F585" s="119"/>
      <c r="G585" s="119"/>
      <c r="H585" s="119"/>
      <c r="I585" s="119"/>
      <c r="J585" s="119"/>
      <c r="K585" s="119"/>
      <c r="L585" s="119"/>
      <c r="M585" s="170"/>
    </row>
    <row r="586" spans="1:13" ht="18.75" x14ac:dyDescent="0.3">
      <c r="A586" s="119"/>
      <c r="B586" s="119"/>
      <c r="C586" s="119"/>
      <c r="D586" s="119"/>
      <c r="E586" s="119"/>
      <c r="F586" s="119"/>
      <c r="G586" s="119"/>
      <c r="H586" s="119"/>
      <c r="I586" s="119"/>
      <c r="J586" s="119"/>
      <c r="K586" s="119"/>
      <c r="L586" s="119"/>
      <c r="M586" s="170"/>
    </row>
    <row r="587" spans="1:13" ht="18.75" x14ac:dyDescent="0.3">
      <c r="A587" s="119"/>
      <c r="B587" s="119"/>
      <c r="C587" s="119"/>
      <c r="D587" s="119"/>
      <c r="E587" s="119"/>
      <c r="F587" s="119"/>
      <c r="G587" s="119"/>
      <c r="H587" s="119"/>
      <c r="I587" s="119"/>
      <c r="J587" s="119"/>
      <c r="K587" s="119"/>
      <c r="L587" s="119"/>
      <c r="M587" s="170"/>
    </row>
    <row r="588" spans="1:13" ht="18.75" x14ac:dyDescent="0.3">
      <c r="A588" s="119"/>
      <c r="B588" s="119"/>
      <c r="C588" s="119"/>
      <c r="D588" s="119"/>
      <c r="E588" s="119"/>
      <c r="F588" s="119"/>
      <c r="G588" s="119"/>
      <c r="H588" s="119"/>
      <c r="I588" s="119"/>
      <c r="J588" s="119"/>
      <c r="K588" s="119"/>
      <c r="L588" s="119"/>
      <c r="M588" s="170"/>
    </row>
    <row r="589" spans="1:13" ht="18.75" x14ac:dyDescent="0.3">
      <c r="A589" s="119"/>
      <c r="B589" s="119"/>
      <c r="C589" s="119"/>
      <c r="D589" s="119"/>
      <c r="E589" s="119"/>
      <c r="F589" s="119"/>
      <c r="G589" s="119"/>
      <c r="H589" s="119"/>
      <c r="I589" s="119"/>
      <c r="J589" s="119"/>
      <c r="K589" s="119"/>
      <c r="L589" s="119"/>
      <c r="M589" s="170"/>
    </row>
    <row r="590" spans="1:13" ht="18.75" x14ac:dyDescent="0.3">
      <c r="A590" s="119"/>
      <c r="B590" s="119"/>
      <c r="C590" s="119"/>
      <c r="D590" s="119"/>
      <c r="E590" s="119"/>
      <c r="F590" s="119"/>
      <c r="G590" s="119"/>
      <c r="H590" s="119"/>
      <c r="I590" s="119"/>
      <c r="J590" s="119"/>
      <c r="K590" s="119"/>
      <c r="L590" s="119"/>
      <c r="M590" s="170"/>
    </row>
    <row r="591" spans="1:13" ht="18.75" x14ac:dyDescent="0.3">
      <c r="A591" s="119"/>
      <c r="B591" s="119"/>
      <c r="C591" s="119"/>
      <c r="D591" s="119"/>
      <c r="E591" s="119"/>
      <c r="F591" s="119"/>
      <c r="G591" s="119"/>
      <c r="H591" s="119"/>
      <c r="I591" s="119"/>
      <c r="J591" s="119"/>
      <c r="K591" s="119"/>
      <c r="L591" s="119"/>
      <c r="M591" s="170"/>
    </row>
    <row r="592" spans="1:13" ht="18.75" x14ac:dyDescent="0.3">
      <c r="A592" s="119"/>
      <c r="B592" s="119"/>
      <c r="C592" s="119"/>
      <c r="D592" s="119"/>
      <c r="E592" s="119"/>
      <c r="F592" s="119"/>
      <c r="G592" s="119"/>
      <c r="H592" s="119"/>
      <c r="I592" s="119"/>
      <c r="J592" s="119"/>
      <c r="K592" s="119"/>
      <c r="L592" s="119"/>
      <c r="M592" s="170"/>
    </row>
    <row r="593" spans="1:13" ht="18.75" x14ac:dyDescent="0.3">
      <c r="A593" s="119"/>
      <c r="B593" s="119"/>
      <c r="C593" s="119"/>
      <c r="D593" s="119"/>
      <c r="E593" s="119"/>
      <c r="F593" s="119"/>
      <c r="G593" s="119"/>
      <c r="H593" s="119"/>
      <c r="I593" s="119"/>
      <c r="J593" s="119"/>
      <c r="K593" s="119"/>
      <c r="L593" s="119"/>
      <c r="M593" s="170"/>
    </row>
    <row r="594" spans="1:13" ht="18.75" x14ac:dyDescent="0.3">
      <c r="A594" s="119"/>
      <c r="B594" s="119"/>
      <c r="C594" s="119"/>
      <c r="D594" s="119"/>
      <c r="E594" s="119"/>
      <c r="F594" s="119"/>
      <c r="G594" s="119"/>
      <c r="H594" s="119"/>
      <c r="I594" s="119"/>
      <c r="J594" s="119"/>
      <c r="K594" s="119"/>
      <c r="L594" s="119"/>
      <c r="M594" s="170"/>
    </row>
    <row r="595" spans="1:13" ht="18.75" x14ac:dyDescent="0.3">
      <c r="A595" s="119"/>
      <c r="B595" s="119"/>
      <c r="C595" s="119"/>
      <c r="D595" s="119"/>
      <c r="E595" s="119"/>
      <c r="F595" s="119"/>
      <c r="G595" s="119"/>
      <c r="H595" s="119"/>
      <c r="I595" s="119"/>
      <c r="J595" s="119"/>
      <c r="K595" s="119"/>
      <c r="L595" s="119"/>
      <c r="M595" s="170"/>
    </row>
    <row r="596" spans="1:13" ht="18.75" x14ac:dyDescent="0.3">
      <c r="A596" s="119"/>
      <c r="B596" s="119"/>
      <c r="C596" s="119"/>
      <c r="D596" s="119"/>
      <c r="E596" s="119"/>
      <c r="F596" s="119"/>
      <c r="G596" s="119"/>
      <c r="H596" s="119"/>
      <c r="I596" s="119"/>
      <c r="J596" s="119"/>
      <c r="K596" s="119"/>
      <c r="L596" s="119"/>
      <c r="M596" s="170"/>
    </row>
    <row r="597" spans="1:13" ht="18.75" x14ac:dyDescent="0.3">
      <c r="A597" s="119"/>
      <c r="B597" s="119"/>
      <c r="C597" s="119"/>
      <c r="D597" s="119"/>
      <c r="E597" s="119"/>
      <c r="F597" s="119"/>
      <c r="G597" s="119"/>
      <c r="H597" s="119"/>
      <c r="I597" s="119"/>
      <c r="J597" s="119"/>
      <c r="K597" s="119"/>
      <c r="L597" s="119"/>
      <c r="M597" s="170"/>
    </row>
    <row r="598" spans="1:13" ht="18.75" x14ac:dyDescent="0.3">
      <c r="A598" s="119"/>
      <c r="B598" s="119"/>
      <c r="C598" s="119"/>
      <c r="D598" s="119"/>
      <c r="E598" s="119"/>
      <c r="F598" s="119"/>
      <c r="G598" s="119"/>
      <c r="H598" s="119"/>
      <c r="I598" s="119"/>
      <c r="J598" s="119"/>
      <c r="K598" s="119"/>
      <c r="L598" s="119"/>
      <c r="M598" s="170"/>
    </row>
    <row r="599" spans="1:13" ht="18.75" x14ac:dyDescent="0.3">
      <c r="A599" s="119"/>
      <c r="B599" s="119"/>
      <c r="C599" s="119"/>
      <c r="D599" s="119"/>
      <c r="E599" s="119"/>
      <c r="F599" s="119"/>
      <c r="G599" s="119"/>
      <c r="H599" s="119"/>
      <c r="I599" s="119"/>
      <c r="J599" s="119"/>
      <c r="K599" s="119"/>
      <c r="L599" s="119"/>
      <c r="M599" s="170"/>
    </row>
    <row r="600" spans="1:13" ht="18.75" x14ac:dyDescent="0.3">
      <c r="A600" s="119"/>
      <c r="B600" s="119"/>
      <c r="C600" s="119"/>
      <c r="D600" s="119"/>
      <c r="E600" s="119"/>
      <c r="F600" s="119"/>
      <c r="G600" s="119"/>
      <c r="H600" s="119"/>
      <c r="I600" s="119"/>
      <c r="J600" s="119"/>
      <c r="K600" s="119"/>
      <c r="L600" s="119"/>
      <c r="M600" s="170"/>
    </row>
    <row r="601" spans="1:13" ht="18.75" x14ac:dyDescent="0.3">
      <c r="A601" s="119"/>
      <c r="B601" s="119"/>
      <c r="C601" s="119"/>
      <c r="D601" s="119"/>
      <c r="E601" s="119"/>
      <c r="F601" s="119"/>
      <c r="G601" s="119"/>
      <c r="H601" s="119"/>
      <c r="I601" s="119"/>
      <c r="J601" s="119"/>
      <c r="K601" s="119"/>
      <c r="L601" s="119"/>
      <c r="M601" s="170"/>
    </row>
    <row r="602" spans="1:13" ht="18.75" x14ac:dyDescent="0.3">
      <c r="A602" s="119"/>
      <c r="B602" s="119"/>
      <c r="C602" s="119"/>
      <c r="D602" s="119"/>
      <c r="E602" s="119"/>
      <c r="F602" s="119"/>
      <c r="G602" s="119"/>
      <c r="H602" s="119"/>
      <c r="I602" s="119"/>
      <c r="J602" s="119"/>
      <c r="K602" s="119"/>
      <c r="L602" s="119"/>
      <c r="M602" s="170"/>
    </row>
    <row r="603" spans="1:13" ht="18.75" x14ac:dyDescent="0.3">
      <c r="A603" s="119"/>
      <c r="B603" s="119"/>
      <c r="C603" s="119"/>
      <c r="D603" s="119"/>
      <c r="E603" s="119"/>
      <c r="F603" s="119"/>
      <c r="G603" s="119"/>
      <c r="H603" s="119"/>
      <c r="I603" s="119"/>
      <c r="J603" s="119"/>
      <c r="K603" s="119"/>
      <c r="L603" s="119"/>
      <c r="M603" s="170"/>
    </row>
    <row r="604" spans="1:13" ht="18.75" x14ac:dyDescent="0.3">
      <c r="A604" s="119"/>
      <c r="B604" s="119"/>
      <c r="C604" s="119"/>
      <c r="D604" s="119"/>
      <c r="E604" s="119"/>
      <c r="F604" s="119"/>
      <c r="G604" s="119"/>
      <c r="H604" s="119"/>
      <c r="I604" s="119"/>
      <c r="J604" s="119"/>
      <c r="K604" s="119"/>
      <c r="L604" s="119"/>
      <c r="M604" s="170"/>
    </row>
    <row r="605" spans="1:13" ht="18.75" x14ac:dyDescent="0.3">
      <c r="A605" s="119"/>
      <c r="B605" s="119"/>
      <c r="C605" s="119"/>
      <c r="D605" s="119"/>
      <c r="E605" s="119"/>
      <c r="F605" s="119"/>
      <c r="G605" s="119"/>
      <c r="H605" s="119"/>
      <c r="I605" s="119"/>
      <c r="J605" s="119"/>
      <c r="K605" s="119"/>
      <c r="L605" s="119"/>
      <c r="M605" s="170"/>
    </row>
    <row r="606" spans="1:13" ht="18.75" x14ac:dyDescent="0.3">
      <c r="A606" s="119"/>
      <c r="B606" s="119"/>
      <c r="C606" s="119"/>
      <c r="D606" s="119"/>
      <c r="E606" s="119"/>
      <c r="F606" s="119"/>
      <c r="G606" s="119"/>
      <c r="H606" s="119"/>
      <c r="I606" s="119"/>
      <c r="J606" s="119"/>
      <c r="K606" s="119"/>
      <c r="L606" s="119"/>
      <c r="M606" s="170"/>
    </row>
    <row r="607" spans="1:13" ht="18.75" x14ac:dyDescent="0.3">
      <c r="A607" s="119"/>
      <c r="B607" s="119"/>
      <c r="C607" s="119"/>
      <c r="D607" s="119"/>
      <c r="E607" s="119"/>
      <c r="F607" s="119"/>
      <c r="G607" s="119"/>
      <c r="H607" s="119"/>
      <c r="I607" s="119"/>
      <c r="J607" s="119"/>
      <c r="K607" s="119"/>
      <c r="L607" s="119"/>
      <c r="M607" s="170"/>
    </row>
    <row r="608" spans="1:13" ht="18.75" x14ac:dyDescent="0.3">
      <c r="A608" s="119"/>
      <c r="B608" s="119"/>
      <c r="C608" s="119"/>
      <c r="D608" s="119"/>
      <c r="E608" s="119"/>
      <c r="F608" s="119"/>
      <c r="G608" s="119"/>
      <c r="H608" s="119"/>
      <c r="I608" s="119"/>
      <c r="J608" s="119"/>
      <c r="K608" s="119"/>
      <c r="L608" s="119"/>
      <c r="M608" s="170"/>
    </row>
    <row r="609" spans="1:13" ht="18.75" x14ac:dyDescent="0.3">
      <c r="A609" s="119"/>
      <c r="B609" s="119"/>
      <c r="C609" s="119"/>
      <c r="D609" s="119"/>
      <c r="E609" s="119"/>
      <c r="F609" s="119"/>
      <c r="G609" s="119"/>
      <c r="H609" s="119"/>
      <c r="I609" s="119"/>
      <c r="J609" s="119"/>
      <c r="K609" s="119"/>
      <c r="L609" s="119"/>
      <c r="M609" s="170"/>
    </row>
    <row r="610" spans="1:13" ht="18.75" x14ac:dyDescent="0.3">
      <c r="A610" s="119"/>
      <c r="B610" s="119"/>
      <c r="C610" s="119"/>
      <c r="D610" s="119"/>
      <c r="E610" s="119"/>
      <c r="F610" s="119"/>
      <c r="G610" s="119"/>
      <c r="H610" s="119"/>
      <c r="I610" s="119"/>
      <c r="J610" s="119"/>
      <c r="K610" s="119"/>
      <c r="L610" s="119"/>
      <c r="M610" s="170"/>
    </row>
    <row r="611" spans="1:13" ht="18.75" x14ac:dyDescent="0.3">
      <c r="A611" s="119"/>
      <c r="B611" s="119"/>
      <c r="C611" s="119"/>
      <c r="D611" s="119"/>
      <c r="E611" s="119"/>
      <c r="F611" s="119"/>
      <c r="G611" s="119"/>
      <c r="H611" s="119"/>
      <c r="I611" s="119"/>
      <c r="J611" s="119"/>
      <c r="K611" s="119"/>
      <c r="L611" s="119"/>
      <c r="M611" s="170"/>
    </row>
    <row r="612" spans="1:13" ht="18.75" x14ac:dyDescent="0.3">
      <c r="A612" s="119"/>
      <c r="B612" s="119"/>
      <c r="C612" s="119"/>
      <c r="D612" s="119"/>
      <c r="E612" s="119"/>
      <c r="F612" s="119"/>
      <c r="G612" s="119"/>
      <c r="H612" s="119"/>
      <c r="I612" s="119"/>
      <c r="J612" s="119"/>
      <c r="K612" s="119"/>
      <c r="L612" s="119"/>
      <c r="M612" s="170"/>
    </row>
    <row r="613" spans="1:13" ht="18.75" x14ac:dyDescent="0.3">
      <c r="A613" s="119"/>
      <c r="B613" s="119"/>
      <c r="C613" s="119"/>
      <c r="D613" s="119"/>
      <c r="E613" s="119"/>
      <c r="F613" s="119"/>
      <c r="G613" s="119"/>
      <c r="H613" s="119"/>
      <c r="I613" s="119"/>
      <c r="J613" s="119"/>
      <c r="K613" s="119"/>
      <c r="L613" s="119"/>
      <c r="M613" s="170"/>
    </row>
    <row r="614" spans="1:13" ht="18.75" x14ac:dyDescent="0.3">
      <c r="A614" s="119"/>
      <c r="B614" s="119"/>
      <c r="C614" s="119"/>
      <c r="D614" s="119"/>
      <c r="E614" s="119"/>
      <c r="F614" s="119"/>
      <c r="G614" s="119"/>
      <c r="H614" s="119"/>
      <c r="I614" s="119"/>
      <c r="J614" s="119"/>
      <c r="K614" s="119"/>
      <c r="L614" s="119"/>
      <c r="M614" s="170"/>
    </row>
    <row r="615" spans="1:13" ht="18.75" x14ac:dyDescent="0.3">
      <c r="A615" s="119"/>
      <c r="B615" s="119"/>
      <c r="C615" s="119"/>
      <c r="D615" s="119"/>
      <c r="E615" s="119"/>
      <c r="F615" s="119"/>
      <c r="G615" s="119"/>
      <c r="H615" s="119"/>
      <c r="I615" s="119"/>
      <c r="J615" s="119"/>
      <c r="K615" s="119"/>
      <c r="L615" s="119"/>
      <c r="M615" s="170"/>
    </row>
    <row r="616" spans="1:13" ht="18.75" x14ac:dyDescent="0.3">
      <c r="A616" s="119"/>
      <c r="B616" s="119"/>
      <c r="C616" s="119"/>
      <c r="D616" s="119"/>
      <c r="E616" s="119"/>
      <c r="F616" s="119"/>
      <c r="G616" s="119"/>
      <c r="H616" s="119"/>
      <c r="I616" s="119"/>
      <c r="J616" s="119"/>
      <c r="K616" s="119"/>
      <c r="L616" s="119"/>
      <c r="M616" s="170"/>
    </row>
    <row r="617" spans="1:13" ht="18.75" x14ac:dyDescent="0.3">
      <c r="A617" s="119"/>
      <c r="B617" s="119"/>
      <c r="C617" s="119"/>
      <c r="D617" s="119"/>
      <c r="E617" s="119"/>
      <c r="F617" s="119"/>
      <c r="G617" s="119"/>
      <c r="H617" s="119"/>
      <c r="I617" s="119"/>
      <c r="J617" s="119"/>
      <c r="K617" s="119"/>
      <c r="L617" s="119"/>
      <c r="M617" s="170"/>
    </row>
    <row r="618" spans="1:13" ht="18.75" x14ac:dyDescent="0.3">
      <c r="A618" s="119"/>
      <c r="B618" s="119"/>
      <c r="C618" s="119"/>
      <c r="D618" s="119"/>
      <c r="E618" s="119"/>
      <c r="F618" s="119"/>
      <c r="G618" s="119"/>
      <c r="H618" s="119"/>
      <c r="I618" s="119"/>
      <c r="J618" s="119"/>
      <c r="K618" s="119"/>
      <c r="L618" s="119"/>
      <c r="M618" s="170"/>
    </row>
    <row r="619" spans="1:13" ht="18.75" x14ac:dyDescent="0.3">
      <c r="A619" s="119"/>
      <c r="B619" s="119"/>
      <c r="C619" s="119"/>
      <c r="D619" s="119"/>
      <c r="E619" s="119"/>
      <c r="F619" s="119"/>
      <c r="G619" s="119"/>
      <c r="H619" s="119"/>
      <c r="I619" s="119"/>
      <c r="J619" s="119"/>
      <c r="K619" s="119"/>
      <c r="L619" s="119"/>
      <c r="M619" s="170"/>
    </row>
    <row r="620" spans="1:13" ht="18.75" x14ac:dyDescent="0.3">
      <c r="A620" s="119"/>
      <c r="B620" s="119"/>
      <c r="C620" s="119"/>
      <c r="D620" s="119"/>
      <c r="E620" s="119"/>
      <c r="F620" s="119"/>
      <c r="G620" s="119"/>
      <c r="H620" s="119"/>
      <c r="I620" s="119"/>
      <c r="J620" s="119"/>
      <c r="K620" s="119"/>
      <c r="L620" s="119"/>
      <c r="M620" s="170"/>
    </row>
    <row r="621" spans="1:13" ht="18.75" x14ac:dyDescent="0.3">
      <c r="A621" s="119"/>
      <c r="B621" s="119"/>
      <c r="C621" s="119"/>
      <c r="D621" s="119"/>
      <c r="E621" s="119"/>
      <c r="F621" s="119"/>
      <c r="G621" s="119"/>
      <c r="H621" s="119"/>
      <c r="I621" s="119"/>
      <c r="J621" s="119"/>
      <c r="K621" s="119"/>
      <c r="L621" s="119"/>
      <c r="M621" s="170"/>
    </row>
    <row r="622" spans="1:13" ht="18.75" x14ac:dyDescent="0.3">
      <c r="A622" s="119"/>
      <c r="B622" s="119"/>
      <c r="C622" s="119"/>
      <c r="D622" s="119"/>
      <c r="E622" s="119"/>
      <c r="F622" s="119"/>
      <c r="G622" s="119"/>
      <c r="H622" s="119"/>
      <c r="I622" s="119"/>
      <c r="J622" s="119"/>
      <c r="K622" s="119"/>
      <c r="L622" s="119"/>
      <c r="M622" s="170"/>
    </row>
    <row r="623" spans="1:13" ht="18.75" x14ac:dyDescent="0.3">
      <c r="A623" s="119"/>
      <c r="B623" s="119"/>
      <c r="C623" s="119"/>
      <c r="D623" s="119"/>
      <c r="E623" s="119"/>
      <c r="F623" s="119"/>
      <c r="G623" s="119"/>
      <c r="H623" s="119"/>
      <c r="I623" s="119"/>
      <c r="J623" s="119"/>
      <c r="K623" s="119"/>
      <c r="L623" s="119"/>
      <c r="M623" s="170"/>
    </row>
    <row r="624" spans="1:13" ht="18.75" x14ac:dyDescent="0.3">
      <c r="A624" s="119"/>
      <c r="B624" s="119"/>
      <c r="C624" s="119"/>
      <c r="D624" s="119"/>
      <c r="E624" s="119"/>
      <c r="F624" s="119"/>
      <c r="G624" s="119"/>
      <c r="H624" s="119"/>
      <c r="I624" s="119"/>
      <c r="J624" s="119"/>
      <c r="K624" s="119"/>
      <c r="L624" s="119"/>
      <c r="M624" s="170"/>
    </row>
    <row r="625" spans="1:13" ht="18.75" x14ac:dyDescent="0.3">
      <c r="A625" s="119"/>
      <c r="B625" s="119"/>
      <c r="C625" s="119"/>
      <c r="D625" s="119"/>
      <c r="E625" s="119"/>
      <c r="F625" s="119"/>
      <c r="G625" s="119"/>
      <c r="H625" s="119"/>
      <c r="I625" s="119"/>
      <c r="J625" s="119"/>
      <c r="K625" s="119"/>
      <c r="L625" s="119"/>
      <c r="M625" s="170"/>
    </row>
    <row r="626" spans="1:13" ht="18.75" x14ac:dyDescent="0.3">
      <c r="A626" s="119"/>
      <c r="B626" s="119"/>
      <c r="C626" s="119"/>
      <c r="D626" s="119"/>
      <c r="E626" s="119"/>
      <c r="F626" s="119"/>
      <c r="G626" s="119"/>
      <c r="H626" s="119"/>
      <c r="I626" s="119"/>
      <c r="J626" s="119"/>
      <c r="K626" s="119"/>
      <c r="L626" s="119"/>
      <c r="M626" s="170"/>
    </row>
    <row r="627" spans="1:13" ht="18.75" x14ac:dyDescent="0.3">
      <c r="A627" s="119"/>
      <c r="B627" s="119"/>
      <c r="C627" s="119"/>
      <c r="D627" s="119"/>
      <c r="E627" s="119"/>
      <c r="F627" s="119"/>
      <c r="G627" s="119"/>
      <c r="H627" s="119"/>
      <c r="I627" s="119"/>
      <c r="J627" s="119"/>
      <c r="K627" s="119"/>
      <c r="L627" s="119"/>
      <c r="M627" s="170"/>
    </row>
    <row r="628" spans="1:13" ht="18.75" x14ac:dyDescent="0.3">
      <c r="A628" s="119"/>
      <c r="B628" s="119"/>
      <c r="C628" s="119"/>
      <c r="D628" s="119"/>
      <c r="E628" s="119"/>
      <c r="F628" s="119"/>
      <c r="G628" s="119"/>
      <c r="H628" s="119"/>
      <c r="I628" s="119"/>
      <c r="J628" s="119"/>
      <c r="K628" s="119"/>
      <c r="L628" s="119"/>
      <c r="M628" s="170"/>
    </row>
    <row r="629" spans="1:13" ht="18.75" x14ac:dyDescent="0.3">
      <c r="A629" s="119"/>
      <c r="B629" s="119"/>
      <c r="C629" s="119"/>
      <c r="D629" s="119"/>
      <c r="E629" s="119"/>
      <c r="F629" s="119"/>
      <c r="G629" s="119"/>
      <c r="H629" s="119"/>
      <c r="I629" s="119"/>
      <c r="J629" s="119"/>
      <c r="K629" s="119"/>
      <c r="L629" s="119"/>
      <c r="M629" s="170"/>
    </row>
    <row r="630" spans="1:13" ht="18.75" x14ac:dyDescent="0.3">
      <c r="A630" s="119"/>
      <c r="B630" s="119"/>
      <c r="C630" s="119"/>
      <c r="D630" s="119"/>
      <c r="E630" s="119"/>
      <c r="F630" s="119"/>
      <c r="G630" s="119"/>
      <c r="H630" s="119"/>
      <c r="I630" s="119"/>
      <c r="J630" s="119"/>
      <c r="K630" s="119"/>
      <c r="L630" s="119"/>
      <c r="M630" s="170"/>
    </row>
    <row r="631" spans="1:13" ht="18.75" x14ac:dyDescent="0.3">
      <c r="A631" s="119"/>
      <c r="B631" s="119"/>
      <c r="C631" s="119"/>
      <c r="D631" s="119"/>
      <c r="E631" s="119"/>
      <c r="F631" s="119"/>
      <c r="G631" s="119"/>
      <c r="H631" s="119"/>
      <c r="I631" s="119"/>
      <c r="J631" s="119"/>
      <c r="K631" s="119"/>
      <c r="L631" s="119"/>
      <c r="M631" s="170"/>
    </row>
    <row r="632" spans="1:13" ht="18.75" x14ac:dyDescent="0.3">
      <c r="A632" s="119"/>
      <c r="B632" s="119"/>
      <c r="C632" s="119"/>
      <c r="D632" s="119"/>
      <c r="E632" s="119"/>
      <c r="F632" s="119"/>
      <c r="G632" s="119"/>
      <c r="H632" s="119"/>
      <c r="I632" s="119"/>
      <c r="J632" s="119"/>
      <c r="K632" s="119"/>
      <c r="L632" s="119"/>
      <c r="M632" s="170"/>
    </row>
    <row r="633" spans="1:13" ht="18.75" x14ac:dyDescent="0.3">
      <c r="A633" s="119"/>
      <c r="B633" s="119"/>
      <c r="C633" s="119"/>
      <c r="D633" s="119"/>
      <c r="E633" s="119"/>
      <c r="F633" s="119"/>
      <c r="G633" s="119"/>
      <c r="H633" s="119"/>
      <c r="I633" s="119"/>
      <c r="J633" s="119"/>
      <c r="K633" s="119"/>
      <c r="L633" s="119"/>
      <c r="M633" s="170"/>
    </row>
    <row r="634" spans="1:13" ht="18.75" x14ac:dyDescent="0.3">
      <c r="A634" s="119"/>
      <c r="B634" s="119"/>
      <c r="C634" s="119"/>
      <c r="D634" s="119"/>
      <c r="E634" s="119"/>
      <c r="F634" s="119"/>
      <c r="G634" s="119"/>
      <c r="H634" s="119"/>
      <c r="I634" s="119"/>
      <c r="J634" s="119"/>
      <c r="K634" s="119"/>
      <c r="L634" s="119"/>
      <c r="M634" s="170"/>
    </row>
    <row r="635" spans="1:13" ht="18.75" x14ac:dyDescent="0.3">
      <c r="A635" s="119"/>
      <c r="B635" s="119"/>
      <c r="C635" s="119"/>
      <c r="D635" s="119"/>
      <c r="E635" s="119"/>
      <c r="F635" s="119"/>
      <c r="G635" s="119"/>
      <c r="H635" s="119"/>
      <c r="I635" s="119"/>
      <c r="J635" s="119"/>
      <c r="K635" s="119"/>
      <c r="L635" s="119"/>
      <c r="M635" s="170"/>
    </row>
    <row r="636" spans="1:13" ht="18.75" x14ac:dyDescent="0.3">
      <c r="A636" s="119"/>
      <c r="B636" s="119"/>
      <c r="C636" s="119"/>
      <c r="D636" s="119"/>
      <c r="E636" s="119"/>
      <c r="F636" s="119"/>
      <c r="G636" s="119"/>
      <c r="H636" s="119"/>
      <c r="I636" s="119"/>
      <c r="J636" s="119"/>
      <c r="K636" s="119"/>
      <c r="L636" s="119"/>
      <c r="M636" s="170"/>
    </row>
    <row r="637" spans="1:13" ht="18.75" x14ac:dyDescent="0.3">
      <c r="A637" s="119"/>
      <c r="B637" s="119"/>
      <c r="C637" s="119"/>
      <c r="D637" s="119"/>
      <c r="E637" s="119"/>
      <c r="F637" s="119"/>
      <c r="G637" s="119"/>
      <c r="H637" s="119"/>
      <c r="I637" s="119"/>
      <c r="J637" s="119"/>
      <c r="K637" s="119"/>
      <c r="L637" s="119"/>
      <c r="M637" s="170"/>
    </row>
    <row r="638" spans="1:13" ht="18.75" x14ac:dyDescent="0.3">
      <c r="A638" s="119"/>
      <c r="B638" s="119"/>
      <c r="C638" s="119"/>
      <c r="D638" s="119"/>
      <c r="E638" s="119"/>
      <c r="F638" s="119"/>
      <c r="G638" s="119"/>
      <c r="H638" s="119"/>
      <c r="I638" s="119"/>
      <c r="J638" s="119"/>
      <c r="K638" s="119"/>
      <c r="L638" s="119"/>
      <c r="M638" s="170"/>
    </row>
    <row r="639" spans="1:13" ht="18.75" x14ac:dyDescent="0.3">
      <c r="A639" s="119"/>
      <c r="B639" s="119"/>
      <c r="C639" s="119"/>
      <c r="D639" s="119"/>
      <c r="E639" s="119"/>
      <c r="F639" s="119"/>
      <c r="G639" s="119"/>
      <c r="H639" s="119"/>
      <c r="I639" s="119"/>
      <c r="J639" s="119"/>
      <c r="K639" s="119"/>
      <c r="L639" s="119"/>
      <c r="M639" s="170"/>
    </row>
    <row r="640" spans="1:13" ht="18.75" x14ac:dyDescent="0.3">
      <c r="A640" s="119"/>
      <c r="B640" s="119"/>
      <c r="C640" s="119"/>
      <c r="D640" s="119"/>
      <c r="E640" s="119"/>
      <c r="F640" s="119"/>
      <c r="G640" s="119"/>
      <c r="H640" s="119"/>
      <c r="I640" s="119"/>
      <c r="J640" s="119"/>
      <c r="K640" s="119"/>
      <c r="L640" s="119"/>
      <c r="M640" s="170"/>
    </row>
    <row r="641" spans="1:13" ht="18.75" x14ac:dyDescent="0.3">
      <c r="A641" s="119"/>
      <c r="B641" s="119"/>
      <c r="C641" s="119"/>
      <c r="D641" s="119"/>
      <c r="E641" s="119"/>
      <c r="F641" s="119"/>
      <c r="G641" s="119"/>
      <c r="H641" s="119"/>
      <c r="I641" s="119"/>
      <c r="J641" s="119"/>
      <c r="K641" s="119"/>
      <c r="L641" s="119"/>
      <c r="M641" s="170"/>
    </row>
    <row r="642" spans="1:13" ht="18.75" x14ac:dyDescent="0.3">
      <c r="A642" s="119"/>
      <c r="B642" s="119"/>
      <c r="C642" s="119"/>
      <c r="D642" s="119"/>
      <c r="E642" s="119"/>
      <c r="F642" s="119"/>
      <c r="G642" s="119"/>
      <c r="H642" s="119"/>
      <c r="I642" s="119"/>
      <c r="J642" s="119"/>
      <c r="K642" s="119"/>
      <c r="L642" s="119"/>
      <c r="M642" s="170"/>
    </row>
    <row r="643" spans="1:13" ht="18.75" x14ac:dyDescent="0.3">
      <c r="A643" s="119"/>
      <c r="B643" s="119"/>
      <c r="C643" s="119"/>
      <c r="D643" s="119"/>
      <c r="E643" s="119"/>
      <c r="F643" s="119"/>
      <c r="G643" s="119"/>
      <c r="H643" s="119"/>
      <c r="I643" s="119"/>
      <c r="J643" s="119"/>
      <c r="K643" s="119"/>
      <c r="L643" s="119"/>
      <c r="M643" s="170"/>
    </row>
    <row r="644" spans="1:13" ht="18.75" x14ac:dyDescent="0.3">
      <c r="A644" s="119"/>
      <c r="B644" s="119"/>
      <c r="C644" s="119"/>
      <c r="D644" s="119"/>
      <c r="E644" s="119"/>
      <c r="F644" s="119"/>
      <c r="G644" s="119"/>
      <c r="H644" s="119"/>
      <c r="I644" s="119"/>
      <c r="J644" s="119"/>
      <c r="K644" s="119"/>
      <c r="L644" s="119"/>
      <c r="M644" s="170"/>
    </row>
    <row r="645" spans="1:13" ht="18.75" x14ac:dyDescent="0.3">
      <c r="A645" s="119"/>
      <c r="B645" s="119"/>
      <c r="C645" s="119"/>
      <c r="D645" s="119"/>
      <c r="E645" s="119"/>
      <c r="F645" s="119"/>
      <c r="G645" s="119"/>
      <c r="H645" s="119"/>
      <c r="I645" s="119"/>
      <c r="J645" s="119"/>
      <c r="K645" s="119"/>
      <c r="L645" s="119"/>
      <c r="M645" s="170"/>
    </row>
    <row r="646" spans="1:13" ht="18.75" x14ac:dyDescent="0.3">
      <c r="A646" s="119"/>
      <c r="B646" s="119"/>
      <c r="C646" s="119"/>
      <c r="D646" s="119"/>
      <c r="E646" s="119"/>
      <c r="F646" s="119"/>
      <c r="G646" s="119"/>
      <c r="H646" s="119"/>
      <c r="I646" s="119"/>
      <c r="J646" s="119"/>
      <c r="K646" s="119"/>
      <c r="L646" s="119"/>
      <c r="M646" s="170"/>
    </row>
    <row r="647" spans="1:13" ht="18.75" x14ac:dyDescent="0.3">
      <c r="A647" s="119"/>
      <c r="B647" s="119"/>
      <c r="C647" s="119"/>
      <c r="D647" s="119"/>
      <c r="E647" s="119"/>
      <c r="F647" s="119"/>
      <c r="G647" s="119"/>
      <c r="H647" s="119"/>
      <c r="I647" s="119"/>
      <c r="J647" s="119"/>
      <c r="K647" s="119"/>
      <c r="L647" s="119"/>
      <c r="M647" s="170"/>
    </row>
    <row r="648" spans="1:13" ht="18.75" x14ac:dyDescent="0.3">
      <c r="A648" s="119"/>
      <c r="B648" s="119"/>
      <c r="C648" s="119"/>
      <c r="D648" s="119"/>
      <c r="E648" s="119"/>
      <c r="F648" s="119"/>
      <c r="G648" s="119"/>
      <c r="H648" s="119"/>
      <c r="I648" s="119"/>
      <c r="J648" s="119"/>
      <c r="K648" s="119"/>
      <c r="L648" s="119"/>
      <c r="M648" s="170"/>
    </row>
    <row r="649" spans="1:13" ht="18.75" x14ac:dyDescent="0.3">
      <c r="A649" s="119"/>
      <c r="B649" s="119"/>
      <c r="C649" s="119"/>
      <c r="D649" s="119"/>
      <c r="E649" s="119"/>
      <c r="F649" s="119"/>
      <c r="G649" s="119"/>
      <c r="H649" s="119"/>
      <c r="I649" s="119"/>
      <c r="J649" s="119"/>
      <c r="K649" s="119"/>
      <c r="L649" s="119"/>
      <c r="M649" s="170"/>
    </row>
    <row r="650" spans="1:13" ht="18.75" x14ac:dyDescent="0.3">
      <c r="A650" s="119"/>
      <c r="B650" s="119"/>
      <c r="C650" s="119"/>
      <c r="D650" s="119"/>
      <c r="E650" s="119"/>
      <c r="F650" s="119"/>
      <c r="G650" s="119"/>
      <c r="H650" s="119"/>
      <c r="I650" s="119"/>
      <c r="J650" s="119"/>
      <c r="K650" s="119"/>
      <c r="L650" s="119"/>
      <c r="M650" s="170"/>
    </row>
    <row r="651" spans="1:13" ht="18.75" x14ac:dyDescent="0.3">
      <c r="A651" s="119"/>
      <c r="B651" s="119"/>
      <c r="C651" s="119"/>
      <c r="D651" s="119"/>
      <c r="E651" s="119"/>
      <c r="F651" s="119"/>
      <c r="G651" s="119"/>
      <c r="H651" s="119"/>
      <c r="I651" s="119"/>
      <c r="J651" s="119"/>
      <c r="K651" s="119"/>
      <c r="L651" s="119"/>
      <c r="M651" s="170"/>
    </row>
    <row r="652" spans="1:13" ht="18.75" x14ac:dyDescent="0.3">
      <c r="A652" s="119"/>
      <c r="B652" s="119"/>
      <c r="C652" s="119"/>
      <c r="D652" s="119"/>
      <c r="E652" s="119"/>
      <c r="F652" s="119"/>
      <c r="G652" s="119"/>
      <c r="H652" s="119"/>
      <c r="I652" s="119"/>
      <c r="J652" s="119"/>
      <c r="K652" s="119"/>
      <c r="L652" s="119"/>
      <c r="M652" s="170"/>
    </row>
    <row r="653" spans="1:13" ht="18.75" x14ac:dyDescent="0.3">
      <c r="A653" s="119"/>
      <c r="B653" s="119"/>
      <c r="C653" s="119"/>
      <c r="D653" s="119"/>
      <c r="E653" s="119"/>
      <c r="F653" s="119"/>
      <c r="G653" s="119"/>
      <c r="H653" s="119"/>
      <c r="I653" s="119"/>
      <c r="J653" s="119"/>
      <c r="K653" s="119"/>
      <c r="L653" s="119"/>
      <c r="M653" s="170"/>
    </row>
    <row r="654" spans="1:13" ht="18.75" x14ac:dyDescent="0.3">
      <c r="A654" s="119"/>
      <c r="B654" s="119"/>
      <c r="C654" s="119"/>
      <c r="D654" s="119"/>
      <c r="E654" s="119"/>
      <c r="F654" s="119"/>
      <c r="G654" s="119"/>
      <c r="H654" s="119"/>
      <c r="I654" s="119"/>
      <c r="J654" s="119"/>
      <c r="K654" s="119"/>
      <c r="L654" s="119"/>
      <c r="M654" s="170"/>
    </row>
    <row r="655" spans="1:13" ht="18.75" x14ac:dyDescent="0.3">
      <c r="A655" s="119"/>
      <c r="B655" s="119"/>
      <c r="C655" s="119"/>
      <c r="D655" s="119"/>
      <c r="E655" s="119"/>
      <c r="F655" s="119"/>
      <c r="G655" s="119"/>
      <c r="H655" s="119"/>
      <c r="I655" s="119"/>
      <c r="J655" s="119"/>
      <c r="K655" s="119"/>
      <c r="L655" s="119"/>
      <c r="M655" s="170"/>
    </row>
    <row r="656" spans="1:13" ht="18.75" x14ac:dyDescent="0.3">
      <c r="A656" s="119"/>
      <c r="B656" s="119"/>
      <c r="C656" s="119"/>
      <c r="D656" s="119"/>
      <c r="E656" s="119"/>
      <c r="F656" s="119"/>
      <c r="G656" s="119"/>
      <c r="H656" s="119"/>
      <c r="I656" s="119"/>
      <c r="J656" s="119"/>
      <c r="K656" s="119"/>
      <c r="L656" s="119"/>
      <c r="M656" s="170"/>
    </row>
    <row r="657" spans="1:13" ht="18.75" x14ac:dyDescent="0.3">
      <c r="A657" s="119"/>
      <c r="B657" s="119"/>
      <c r="C657" s="119"/>
      <c r="D657" s="119"/>
      <c r="E657" s="119"/>
      <c r="F657" s="119"/>
      <c r="G657" s="119"/>
      <c r="H657" s="119"/>
      <c r="I657" s="119"/>
      <c r="J657" s="119"/>
      <c r="K657" s="119"/>
      <c r="L657" s="119"/>
      <c r="M657" s="170"/>
    </row>
    <row r="658" spans="1:13" ht="18.75" x14ac:dyDescent="0.3">
      <c r="A658" s="119"/>
      <c r="B658" s="119"/>
      <c r="C658" s="119"/>
      <c r="D658" s="119"/>
      <c r="E658" s="119"/>
      <c r="F658" s="119"/>
      <c r="G658" s="119"/>
      <c r="H658" s="119"/>
      <c r="I658" s="119"/>
      <c r="J658" s="119"/>
      <c r="K658" s="119"/>
      <c r="L658" s="119"/>
      <c r="M658" s="170"/>
    </row>
    <row r="659" spans="1:13" ht="18.75" x14ac:dyDescent="0.3">
      <c r="A659" s="119"/>
      <c r="B659" s="119"/>
      <c r="C659" s="119"/>
      <c r="D659" s="119"/>
      <c r="E659" s="119"/>
      <c r="F659" s="119"/>
      <c r="G659" s="119"/>
      <c r="H659" s="119"/>
      <c r="I659" s="119"/>
      <c r="J659" s="119"/>
      <c r="K659" s="119"/>
      <c r="L659" s="119"/>
      <c r="M659" s="170"/>
    </row>
    <row r="660" spans="1:13" ht="18.75" x14ac:dyDescent="0.3">
      <c r="A660" s="119"/>
      <c r="B660" s="119"/>
      <c r="C660" s="119"/>
      <c r="D660" s="119"/>
      <c r="E660" s="119"/>
      <c r="F660" s="119"/>
      <c r="G660" s="119"/>
      <c r="H660" s="119"/>
      <c r="I660" s="119"/>
      <c r="J660" s="119"/>
      <c r="K660" s="119"/>
      <c r="L660" s="119"/>
      <c r="M660" s="170"/>
    </row>
    <row r="661" spans="1:13" ht="18.75" x14ac:dyDescent="0.3">
      <c r="A661" s="119"/>
      <c r="B661" s="119"/>
      <c r="C661" s="119"/>
      <c r="D661" s="119"/>
      <c r="E661" s="119"/>
      <c r="F661" s="119"/>
      <c r="G661" s="119"/>
      <c r="H661" s="119"/>
      <c r="I661" s="119"/>
      <c r="J661" s="119"/>
      <c r="K661" s="119"/>
      <c r="L661" s="119"/>
      <c r="M661" s="170"/>
    </row>
    <row r="662" spans="1:13" ht="18.75" x14ac:dyDescent="0.3">
      <c r="A662" s="119"/>
      <c r="B662" s="119"/>
      <c r="C662" s="119"/>
      <c r="D662" s="119"/>
      <c r="E662" s="119"/>
      <c r="F662" s="119"/>
      <c r="G662" s="119"/>
      <c r="H662" s="119"/>
      <c r="I662" s="119"/>
      <c r="J662" s="119"/>
      <c r="K662" s="119"/>
      <c r="L662" s="119"/>
      <c r="M662" s="170"/>
    </row>
    <row r="663" spans="1:13" ht="18.75" x14ac:dyDescent="0.3">
      <c r="A663" s="119"/>
      <c r="B663" s="119"/>
      <c r="C663" s="119"/>
      <c r="D663" s="119"/>
      <c r="E663" s="119"/>
      <c r="F663" s="119"/>
      <c r="G663" s="119"/>
      <c r="H663" s="119"/>
      <c r="I663" s="119"/>
      <c r="J663" s="119"/>
      <c r="K663" s="119"/>
      <c r="L663" s="119"/>
      <c r="M663" s="170"/>
    </row>
    <row r="664" spans="1:13" ht="18.75" x14ac:dyDescent="0.3">
      <c r="A664" s="119"/>
      <c r="B664" s="119"/>
      <c r="C664" s="119"/>
      <c r="D664" s="119"/>
      <c r="E664" s="119"/>
      <c r="F664" s="119"/>
      <c r="G664" s="119"/>
      <c r="H664" s="119"/>
      <c r="I664" s="119"/>
      <c r="J664" s="119"/>
      <c r="K664" s="119"/>
      <c r="L664" s="119"/>
      <c r="M664" s="170"/>
    </row>
    <row r="665" spans="1:13" ht="18.75" x14ac:dyDescent="0.3">
      <c r="A665" s="119"/>
      <c r="B665" s="119"/>
      <c r="C665" s="119"/>
      <c r="D665" s="119"/>
      <c r="E665" s="119"/>
      <c r="F665" s="119"/>
      <c r="G665" s="119"/>
      <c r="H665" s="119"/>
      <c r="I665" s="119"/>
      <c r="J665" s="119"/>
      <c r="K665" s="119"/>
      <c r="L665" s="119"/>
      <c r="M665" s="170"/>
    </row>
    <row r="666" spans="1:13" ht="18.75" x14ac:dyDescent="0.3">
      <c r="A666" s="119"/>
      <c r="B666" s="119"/>
      <c r="C666" s="119"/>
      <c r="D666" s="119"/>
      <c r="E666" s="119"/>
      <c r="F666" s="119"/>
      <c r="G666" s="119"/>
      <c r="H666" s="119"/>
      <c r="I666" s="119"/>
      <c r="J666" s="119"/>
      <c r="K666" s="119"/>
      <c r="L666" s="119"/>
      <c r="M666" s="170"/>
    </row>
    <row r="667" spans="1:13" ht="18.75" x14ac:dyDescent="0.3">
      <c r="A667" s="119"/>
      <c r="B667" s="119"/>
      <c r="C667" s="119"/>
      <c r="D667" s="119"/>
      <c r="E667" s="119"/>
      <c r="F667" s="119"/>
      <c r="G667" s="119"/>
      <c r="H667" s="119"/>
      <c r="I667" s="119"/>
      <c r="J667" s="119"/>
      <c r="K667" s="119"/>
      <c r="L667" s="119"/>
      <c r="M667" s="170"/>
    </row>
    <row r="668" spans="1:13" ht="18.75" x14ac:dyDescent="0.3">
      <c r="A668" s="119"/>
      <c r="B668" s="119"/>
      <c r="C668" s="119"/>
      <c r="D668" s="119"/>
      <c r="E668" s="119"/>
      <c r="F668" s="119"/>
      <c r="G668" s="119"/>
      <c r="H668" s="119"/>
      <c r="I668" s="119"/>
      <c r="J668" s="119"/>
      <c r="K668" s="119"/>
      <c r="L668" s="119"/>
      <c r="M668" s="170"/>
    </row>
    <row r="669" spans="1:13" ht="18.75" x14ac:dyDescent="0.3">
      <c r="A669" s="119"/>
      <c r="B669" s="119"/>
      <c r="C669" s="119"/>
      <c r="D669" s="119"/>
      <c r="E669" s="119"/>
      <c r="F669" s="119"/>
      <c r="G669" s="119"/>
      <c r="H669" s="119"/>
      <c r="I669" s="119"/>
      <c r="J669" s="119"/>
      <c r="K669" s="119"/>
      <c r="L669" s="119"/>
      <c r="M669" s="170"/>
    </row>
    <row r="670" spans="1:13" ht="18.75" x14ac:dyDescent="0.3">
      <c r="A670" s="119"/>
      <c r="B670" s="119"/>
      <c r="C670" s="119"/>
      <c r="D670" s="119"/>
      <c r="E670" s="119"/>
      <c r="F670" s="119"/>
      <c r="G670" s="119"/>
      <c r="H670" s="119"/>
      <c r="I670" s="119"/>
      <c r="J670" s="119"/>
      <c r="K670" s="119"/>
      <c r="L670" s="119"/>
      <c r="M670" s="170"/>
    </row>
    <row r="671" spans="1:13" ht="18.75" x14ac:dyDescent="0.3">
      <c r="A671" s="119"/>
      <c r="B671" s="119"/>
      <c r="C671" s="119"/>
      <c r="D671" s="119"/>
      <c r="E671" s="119"/>
      <c r="F671" s="119"/>
      <c r="G671" s="119"/>
      <c r="H671" s="119"/>
      <c r="I671" s="119"/>
      <c r="J671" s="119"/>
      <c r="K671" s="119"/>
      <c r="L671" s="119"/>
      <c r="M671" s="170"/>
    </row>
    <row r="672" spans="1:13" ht="18.75" x14ac:dyDescent="0.3">
      <c r="A672" s="119"/>
      <c r="B672" s="119"/>
      <c r="C672" s="119"/>
      <c r="D672" s="119"/>
      <c r="E672" s="119"/>
      <c r="F672" s="119"/>
      <c r="G672" s="119"/>
      <c r="H672" s="119"/>
      <c r="I672" s="119"/>
      <c r="J672" s="119"/>
      <c r="K672" s="119"/>
      <c r="L672" s="119"/>
      <c r="M672" s="170"/>
    </row>
    <row r="673" spans="1:13" ht="18.75" x14ac:dyDescent="0.3">
      <c r="A673" s="119"/>
      <c r="B673" s="119"/>
      <c r="C673" s="119"/>
      <c r="D673" s="119"/>
      <c r="E673" s="119"/>
      <c r="F673" s="119"/>
      <c r="G673" s="119"/>
      <c r="H673" s="119"/>
      <c r="I673" s="119"/>
      <c r="J673" s="119"/>
      <c r="K673" s="119"/>
      <c r="L673" s="119"/>
      <c r="M673" s="170"/>
    </row>
    <row r="674" spans="1:13" ht="18.75" x14ac:dyDescent="0.3">
      <c r="A674" s="119"/>
      <c r="B674" s="119"/>
      <c r="C674" s="119"/>
      <c r="D674" s="119"/>
      <c r="E674" s="119"/>
      <c r="F674" s="119"/>
      <c r="G674" s="119"/>
      <c r="H674" s="119"/>
      <c r="I674" s="119"/>
      <c r="J674" s="119"/>
      <c r="K674" s="119"/>
      <c r="L674" s="119"/>
      <c r="M674" s="170"/>
    </row>
    <row r="675" spans="1:13" ht="18.75" x14ac:dyDescent="0.3">
      <c r="A675" s="119"/>
      <c r="B675" s="119"/>
      <c r="C675" s="119"/>
      <c r="D675" s="119"/>
      <c r="E675" s="119"/>
      <c r="F675" s="119"/>
      <c r="G675" s="119"/>
      <c r="H675" s="119"/>
      <c r="I675" s="119"/>
      <c r="J675" s="119"/>
      <c r="K675" s="119"/>
      <c r="L675" s="119"/>
      <c r="M675" s="170"/>
    </row>
    <row r="676" spans="1:13" ht="18.75" x14ac:dyDescent="0.3">
      <c r="A676" s="119"/>
      <c r="B676" s="119"/>
      <c r="C676" s="119"/>
      <c r="D676" s="119"/>
      <c r="E676" s="119"/>
      <c r="F676" s="119"/>
      <c r="G676" s="119"/>
      <c r="H676" s="119"/>
      <c r="I676" s="119"/>
      <c r="J676" s="119"/>
      <c r="K676" s="119"/>
      <c r="L676" s="119"/>
      <c r="M676" s="170"/>
    </row>
    <row r="677" spans="1:13" ht="18.75" x14ac:dyDescent="0.3">
      <c r="A677" s="119"/>
      <c r="B677" s="119"/>
      <c r="C677" s="119"/>
      <c r="D677" s="119"/>
      <c r="E677" s="119"/>
      <c r="F677" s="119"/>
      <c r="G677" s="119"/>
      <c r="H677" s="119"/>
      <c r="I677" s="119"/>
      <c r="J677" s="119"/>
      <c r="K677" s="119"/>
      <c r="L677" s="119"/>
      <c r="M677" s="170"/>
    </row>
    <row r="678" spans="1:13" ht="18.75" x14ac:dyDescent="0.3">
      <c r="A678" s="119"/>
      <c r="B678" s="119"/>
      <c r="C678" s="119"/>
      <c r="D678" s="119"/>
      <c r="E678" s="119"/>
      <c r="F678" s="119"/>
      <c r="G678" s="119"/>
      <c r="H678" s="119"/>
      <c r="I678" s="119"/>
      <c r="J678" s="119"/>
      <c r="K678" s="119"/>
      <c r="L678" s="119"/>
      <c r="M678" s="170"/>
    </row>
    <row r="679" spans="1:13" ht="18.75" x14ac:dyDescent="0.3">
      <c r="A679" s="119"/>
      <c r="B679" s="119"/>
      <c r="C679" s="119"/>
      <c r="D679" s="119"/>
      <c r="E679" s="119"/>
      <c r="F679" s="119"/>
      <c r="G679" s="119"/>
      <c r="H679" s="119"/>
      <c r="I679" s="119"/>
      <c r="J679" s="119"/>
      <c r="K679" s="119"/>
      <c r="L679" s="119"/>
      <c r="M679" s="170"/>
    </row>
    <row r="680" spans="1:13" ht="18.75" x14ac:dyDescent="0.3">
      <c r="A680" s="119"/>
      <c r="B680" s="119"/>
      <c r="C680" s="119"/>
      <c r="D680" s="119"/>
      <c r="E680" s="119"/>
      <c r="F680" s="119"/>
      <c r="G680" s="119"/>
      <c r="H680" s="119"/>
      <c r="I680" s="119"/>
      <c r="J680" s="119"/>
      <c r="K680" s="119"/>
      <c r="L680" s="119"/>
      <c r="M680" s="170"/>
    </row>
    <row r="681" spans="1:13" ht="18.75" x14ac:dyDescent="0.3">
      <c r="A681" s="119"/>
      <c r="B681" s="119"/>
      <c r="C681" s="119"/>
      <c r="D681" s="119"/>
      <c r="E681" s="119"/>
      <c r="F681" s="119"/>
      <c r="G681" s="119"/>
      <c r="H681" s="119"/>
      <c r="I681" s="119"/>
      <c r="J681" s="119"/>
      <c r="K681" s="119"/>
      <c r="L681" s="119"/>
      <c r="M681" s="170"/>
    </row>
    <row r="682" spans="1:13" ht="18.75" x14ac:dyDescent="0.3">
      <c r="A682" s="119"/>
      <c r="B682" s="119"/>
      <c r="C682" s="119"/>
      <c r="D682" s="119"/>
      <c r="E682" s="119"/>
      <c r="F682" s="119"/>
      <c r="G682" s="119"/>
      <c r="H682" s="119"/>
      <c r="I682" s="119"/>
      <c r="J682" s="119"/>
      <c r="K682" s="119"/>
      <c r="L682" s="119"/>
      <c r="M682" s="170"/>
    </row>
    <row r="683" spans="1:13" ht="18.75" x14ac:dyDescent="0.3">
      <c r="A683" s="119"/>
      <c r="B683" s="119"/>
      <c r="C683" s="119"/>
      <c r="D683" s="119"/>
      <c r="E683" s="119"/>
      <c r="F683" s="119"/>
      <c r="G683" s="119"/>
      <c r="H683" s="119"/>
      <c r="I683" s="119"/>
      <c r="J683" s="119"/>
      <c r="K683" s="119"/>
      <c r="L683" s="119"/>
      <c r="M683" s="170"/>
    </row>
    <row r="684" spans="1:13" ht="18.75" x14ac:dyDescent="0.3">
      <c r="A684" s="119"/>
      <c r="B684" s="119"/>
      <c r="C684" s="119"/>
      <c r="D684" s="119"/>
      <c r="E684" s="119"/>
      <c r="F684" s="119"/>
      <c r="G684" s="119"/>
      <c r="H684" s="119"/>
      <c r="I684" s="119"/>
      <c r="J684" s="119"/>
      <c r="K684" s="119"/>
      <c r="L684" s="119"/>
      <c r="M684" s="170"/>
    </row>
    <row r="685" spans="1:13" ht="18.75" x14ac:dyDescent="0.3">
      <c r="A685" s="119"/>
      <c r="B685" s="119"/>
      <c r="C685" s="119"/>
      <c r="D685" s="119"/>
      <c r="E685" s="119"/>
      <c r="F685" s="119"/>
      <c r="G685" s="119"/>
      <c r="H685" s="119"/>
      <c r="I685" s="119"/>
      <c r="J685" s="119"/>
      <c r="K685" s="119"/>
      <c r="L685" s="119"/>
      <c r="M685" s="170"/>
    </row>
    <row r="686" spans="1:13" ht="18.75" x14ac:dyDescent="0.3">
      <c r="A686" s="119"/>
      <c r="B686" s="119"/>
      <c r="C686" s="119"/>
      <c r="D686" s="119"/>
      <c r="E686" s="119"/>
      <c r="F686" s="119"/>
      <c r="G686" s="119"/>
      <c r="H686" s="119"/>
      <c r="I686" s="119"/>
      <c r="J686" s="119"/>
      <c r="K686" s="119"/>
      <c r="L686" s="119"/>
      <c r="M686" s="170"/>
    </row>
    <row r="687" spans="1:13" ht="18.75" x14ac:dyDescent="0.3">
      <c r="A687" s="119"/>
      <c r="B687" s="119"/>
      <c r="C687" s="119"/>
      <c r="D687" s="119"/>
      <c r="E687" s="119"/>
      <c r="F687" s="119"/>
      <c r="G687" s="119"/>
      <c r="H687" s="119"/>
      <c r="I687" s="119"/>
      <c r="J687" s="119"/>
      <c r="K687" s="119"/>
      <c r="L687" s="119"/>
      <c r="M687" s="170"/>
    </row>
    <row r="688" spans="1:13" ht="18.75" x14ac:dyDescent="0.3">
      <c r="A688" s="119"/>
      <c r="B688" s="119"/>
      <c r="C688" s="119"/>
      <c r="D688" s="119"/>
      <c r="E688" s="119"/>
      <c r="F688" s="119"/>
      <c r="G688" s="119"/>
      <c r="H688" s="119"/>
      <c r="I688" s="119"/>
      <c r="J688" s="119"/>
      <c r="K688" s="119"/>
      <c r="L688" s="119"/>
      <c r="M688" s="170"/>
    </row>
    <row r="689" spans="1:13" ht="18.75" x14ac:dyDescent="0.3">
      <c r="A689" s="119"/>
      <c r="B689" s="119"/>
      <c r="C689" s="119"/>
      <c r="D689" s="119"/>
      <c r="E689" s="119"/>
      <c r="F689" s="119"/>
      <c r="G689" s="119"/>
      <c r="H689" s="119"/>
      <c r="I689" s="119"/>
      <c r="J689" s="119"/>
      <c r="K689" s="119"/>
      <c r="L689" s="119"/>
      <c r="M689" s="170"/>
    </row>
    <row r="690" spans="1:13" ht="18.75" x14ac:dyDescent="0.3">
      <c r="A690" s="119"/>
      <c r="B690" s="119"/>
      <c r="C690" s="119"/>
      <c r="D690" s="119"/>
      <c r="E690" s="119"/>
      <c r="F690" s="119"/>
      <c r="G690" s="119"/>
      <c r="H690" s="119"/>
      <c r="I690" s="119"/>
      <c r="J690" s="119"/>
      <c r="K690" s="119"/>
      <c r="L690" s="119"/>
      <c r="M690" s="170"/>
    </row>
    <row r="691" spans="1:13" ht="18.75" x14ac:dyDescent="0.3">
      <c r="A691" s="119"/>
      <c r="B691" s="119"/>
      <c r="C691" s="119"/>
      <c r="D691" s="119"/>
      <c r="E691" s="119"/>
      <c r="F691" s="119"/>
      <c r="G691" s="119"/>
      <c r="H691" s="119"/>
      <c r="I691" s="119"/>
      <c r="J691" s="119"/>
      <c r="K691" s="119"/>
      <c r="L691" s="119"/>
      <c r="M691" s="170"/>
    </row>
    <row r="692" spans="1:13" ht="18.75" x14ac:dyDescent="0.3">
      <c r="A692" s="119"/>
      <c r="B692" s="119"/>
      <c r="C692" s="119"/>
      <c r="D692" s="119"/>
      <c r="E692" s="119"/>
      <c r="F692" s="119"/>
      <c r="G692" s="119"/>
      <c r="H692" s="119"/>
      <c r="I692" s="119"/>
      <c r="J692" s="119"/>
      <c r="K692" s="119"/>
      <c r="L692" s="119"/>
      <c r="M692" s="170"/>
    </row>
    <row r="693" spans="1:13" ht="18.75" x14ac:dyDescent="0.3">
      <c r="A693" s="119"/>
      <c r="B693" s="119"/>
      <c r="C693" s="119"/>
      <c r="D693" s="119"/>
      <c r="E693" s="119"/>
      <c r="F693" s="119"/>
      <c r="G693" s="119"/>
      <c r="H693" s="119"/>
      <c r="I693" s="119"/>
      <c r="J693" s="119"/>
      <c r="K693" s="119"/>
      <c r="L693" s="119"/>
      <c r="M693" s="170"/>
    </row>
    <row r="694" spans="1:13" ht="18.75" x14ac:dyDescent="0.3">
      <c r="A694" s="119"/>
      <c r="B694" s="119"/>
      <c r="C694" s="119"/>
      <c r="D694" s="119"/>
      <c r="E694" s="119"/>
      <c r="F694" s="119"/>
      <c r="G694" s="119"/>
      <c r="H694" s="119"/>
      <c r="I694" s="119"/>
      <c r="J694" s="119"/>
      <c r="K694" s="119"/>
      <c r="L694" s="119"/>
      <c r="M694" s="170"/>
    </row>
    <row r="695" spans="1:13" ht="18.75" x14ac:dyDescent="0.3">
      <c r="A695" s="119"/>
      <c r="B695" s="119"/>
      <c r="C695" s="119"/>
      <c r="D695" s="119"/>
      <c r="E695" s="119"/>
      <c r="F695" s="119"/>
      <c r="G695" s="119"/>
      <c r="H695" s="119"/>
      <c r="I695" s="119"/>
      <c r="J695" s="119"/>
      <c r="K695" s="119"/>
      <c r="L695" s="119"/>
      <c r="M695" s="170"/>
    </row>
    <row r="696" spans="1:13" ht="18.75" x14ac:dyDescent="0.3">
      <c r="A696" s="119"/>
      <c r="B696" s="119"/>
      <c r="C696" s="119"/>
      <c r="D696" s="119"/>
      <c r="E696" s="119"/>
      <c r="F696" s="119"/>
      <c r="G696" s="119"/>
      <c r="H696" s="119"/>
      <c r="I696" s="119"/>
      <c r="J696" s="119"/>
      <c r="K696" s="119"/>
      <c r="L696" s="119"/>
      <c r="M696" s="170"/>
    </row>
    <row r="697" spans="1:13" ht="18.75" x14ac:dyDescent="0.3">
      <c r="A697" s="119"/>
      <c r="B697" s="119"/>
      <c r="C697" s="119"/>
      <c r="D697" s="119"/>
      <c r="E697" s="119"/>
      <c r="F697" s="119"/>
      <c r="G697" s="119"/>
      <c r="H697" s="119"/>
      <c r="I697" s="119"/>
      <c r="J697" s="119"/>
      <c r="K697" s="119"/>
      <c r="L697" s="119"/>
      <c r="M697" s="170"/>
    </row>
    <row r="698" spans="1:13" ht="18.75" x14ac:dyDescent="0.3">
      <c r="A698" s="119"/>
      <c r="B698" s="119"/>
      <c r="C698" s="119"/>
      <c r="D698" s="119"/>
      <c r="E698" s="119"/>
      <c r="F698" s="119"/>
      <c r="G698" s="119"/>
      <c r="H698" s="119"/>
      <c r="I698" s="119"/>
      <c r="J698" s="119"/>
      <c r="K698" s="119"/>
      <c r="L698" s="119"/>
      <c r="M698" s="170"/>
    </row>
    <row r="699" spans="1:13" ht="18.75" x14ac:dyDescent="0.3">
      <c r="A699" s="119"/>
      <c r="B699" s="119"/>
      <c r="C699" s="119"/>
      <c r="D699" s="119"/>
      <c r="E699" s="119"/>
      <c r="F699" s="119"/>
      <c r="G699" s="119"/>
      <c r="H699" s="119"/>
      <c r="I699" s="119"/>
      <c r="J699" s="119"/>
      <c r="K699" s="119"/>
      <c r="L699" s="119"/>
      <c r="M699" s="170"/>
    </row>
    <row r="700" spans="1:13" ht="18.75" x14ac:dyDescent="0.3">
      <c r="A700" s="119"/>
      <c r="B700" s="119"/>
      <c r="C700" s="119"/>
      <c r="D700" s="119"/>
      <c r="E700" s="119"/>
      <c r="F700" s="119"/>
      <c r="G700" s="119"/>
      <c r="H700" s="119"/>
      <c r="I700" s="119"/>
      <c r="J700" s="119"/>
      <c r="K700" s="119"/>
      <c r="L700" s="119"/>
      <c r="M700" s="170"/>
    </row>
    <row r="701" spans="1:13" ht="18.75" x14ac:dyDescent="0.3">
      <c r="A701" s="119"/>
      <c r="B701" s="119"/>
      <c r="C701" s="119"/>
      <c r="D701" s="119"/>
      <c r="E701" s="119"/>
      <c r="F701" s="119"/>
      <c r="G701" s="119"/>
      <c r="H701" s="119"/>
      <c r="I701" s="119"/>
      <c r="J701" s="119"/>
      <c r="K701" s="119"/>
      <c r="L701" s="119"/>
      <c r="M701" s="170"/>
    </row>
    <row r="702" spans="1:13" ht="18.75" x14ac:dyDescent="0.3">
      <c r="A702" s="119"/>
      <c r="B702" s="119"/>
      <c r="C702" s="119"/>
      <c r="D702" s="119"/>
      <c r="E702" s="119"/>
      <c r="F702" s="119"/>
      <c r="G702" s="119"/>
      <c r="H702" s="119"/>
      <c r="I702" s="119"/>
      <c r="J702" s="119"/>
      <c r="K702" s="119"/>
      <c r="L702" s="119"/>
      <c r="M702" s="170"/>
    </row>
    <row r="703" spans="1:13" ht="18.75" x14ac:dyDescent="0.3">
      <c r="A703" s="119"/>
      <c r="B703" s="119"/>
      <c r="C703" s="119"/>
      <c r="D703" s="119"/>
      <c r="E703" s="119"/>
      <c r="F703" s="119"/>
      <c r="G703" s="119"/>
      <c r="H703" s="119"/>
      <c r="I703" s="119"/>
      <c r="J703" s="119"/>
      <c r="K703" s="119"/>
      <c r="L703" s="119"/>
      <c r="M703" s="170"/>
    </row>
    <row r="704" spans="1:13" ht="18.75" x14ac:dyDescent="0.3">
      <c r="A704" s="119"/>
      <c r="B704" s="119"/>
      <c r="C704" s="119"/>
      <c r="D704" s="119"/>
      <c r="E704" s="119"/>
      <c r="F704" s="119"/>
      <c r="G704" s="119"/>
      <c r="H704" s="119"/>
      <c r="I704" s="119"/>
      <c r="J704" s="119"/>
      <c r="K704" s="119"/>
      <c r="L704" s="119"/>
      <c r="M704" s="170"/>
    </row>
    <row r="705" spans="1:13" ht="18.75" x14ac:dyDescent="0.3">
      <c r="A705" s="119"/>
      <c r="B705" s="119"/>
      <c r="C705" s="119"/>
      <c r="D705" s="119"/>
      <c r="E705" s="119"/>
      <c r="F705" s="119"/>
      <c r="G705" s="119"/>
      <c r="H705" s="119"/>
      <c r="I705" s="119"/>
      <c r="J705" s="119"/>
      <c r="K705" s="119"/>
      <c r="L705" s="119"/>
      <c r="M705" s="170"/>
    </row>
    <row r="706" spans="1:13" ht="18.75" x14ac:dyDescent="0.3">
      <c r="A706" s="119"/>
      <c r="B706" s="119"/>
      <c r="C706" s="119"/>
      <c r="D706" s="119"/>
      <c r="E706" s="119"/>
      <c r="F706" s="119"/>
      <c r="G706" s="119"/>
      <c r="H706" s="119"/>
      <c r="I706" s="119"/>
      <c r="J706" s="119"/>
      <c r="K706" s="119"/>
      <c r="L706" s="119"/>
      <c r="M706" s="170"/>
    </row>
    <row r="707" spans="1:13" ht="18.75" x14ac:dyDescent="0.3">
      <c r="A707" s="119"/>
      <c r="B707" s="119"/>
      <c r="C707" s="119"/>
      <c r="D707" s="119"/>
      <c r="E707" s="119"/>
      <c r="F707" s="119"/>
      <c r="G707" s="119"/>
      <c r="H707" s="119"/>
      <c r="I707" s="119"/>
      <c r="J707" s="119"/>
      <c r="K707" s="119"/>
      <c r="L707" s="119"/>
      <c r="M707" s="170"/>
    </row>
    <row r="708" spans="1:13" ht="18.75" x14ac:dyDescent="0.3">
      <c r="A708" s="119"/>
      <c r="B708" s="119"/>
      <c r="C708" s="119"/>
      <c r="D708" s="119"/>
      <c r="E708" s="119"/>
      <c r="F708" s="119"/>
      <c r="G708" s="119"/>
      <c r="H708" s="119"/>
      <c r="I708" s="119"/>
      <c r="J708" s="119"/>
      <c r="K708" s="119"/>
      <c r="L708" s="119"/>
      <c r="M708" s="170"/>
    </row>
    <row r="709" spans="1:13" ht="18.75" x14ac:dyDescent="0.3">
      <c r="A709" s="119"/>
      <c r="B709" s="119"/>
      <c r="C709" s="119"/>
      <c r="D709" s="119"/>
      <c r="E709" s="119"/>
      <c r="F709" s="119"/>
      <c r="G709" s="119"/>
      <c r="H709" s="119"/>
      <c r="I709" s="119"/>
      <c r="J709" s="119"/>
      <c r="K709" s="119"/>
      <c r="L709" s="119"/>
      <c r="M709" s="170"/>
    </row>
    <row r="710" spans="1:13" ht="18.75" x14ac:dyDescent="0.3">
      <c r="A710" s="119"/>
      <c r="B710" s="119"/>
      <c r="C710" s="119"/>
      <c r="D710" s="119"/>
      <c r="E710" s="119"/>
      <c r="F710" s="119"/>
      <c r="G710" s="119"/>
      <c r="H710" s="119"/>
      <c r="I710" s="119"/>
      <c r="J710" s="119"/>
      <c r="K710" s="119"/>
      <c r="L710" s="119"/>
      <c r="M710" s="170"/>
    </row>
    <row r="711" spans="1:13" ht="18.75" x14ac:dyDescent="0.3">
      <c r="A711" s="119"/>
      <c r="B711" s="119"/>
      <c r="C711" s="119"/>
      <c r="D711" s="119"/>
      <c r="E711" s="119"/>
      <c r="F711" s="119"/>
      <c r="G711" s="119"/>
      <c r="H711" s="119"/>
      <c r="I711" s="119"/>
      <c r="J711" s="119"/>
      <c r="K711" s="119"/>
      <c r="L711" s="119"/>
      <c r="M711" s="170"/>
    </row>
    <row r="712" spans="1:13" ht="18.75" x14ac:dyDescent="0.3">
      <c r="A712" s="119"/>
      <c r="B712" s="119"/>
      <c r="C712" s="119"/>
      <c r="D712" s="119"/>
      <c r="E712" s="119"/>
      <c r="F712" s="119"/>
      <c r="G712" s="119"/>
      <c r="H712" s="119"/>
      <c r="I712" s="119"/>
      <c r="J712" s="119"/>
      <c r="K712" s="119"/>
      <c r="L712" s="119"/>
      <c r="M712" s="170"/>
    </row>
    <row r="713" spans="1:13" ht="18.75" x14ac:dyDescent="0.3">
      <c r="A713" s="119"/>
      <c r="B713" s="119"/>
      <c r="C713" s="119"/>
      <c r="D713" s="119"/>
      <c r="E713" s="119"/>
      <c r="F713" s="119"/>
      <c r="G713" s="119"/>
      <c r="H713" s="119"/>
      <c r="I713" s="119"/>
      <c r="J713" s="119"/>
      <c r="K713" s="119"/>
      <c r="L713" s="119"/>
      <c r="M713" s="170"/>
    </row>
    <row r="714" spans="1:13" ht="18.75" x14ac:dyDescent="0.3">
      <c r="A714" s="119"/>
      <c r="B714" s="119"/>
      <c r="C714" s="119"/>
      <c r="D714" s="119"/>
      <c r="E714" s="119"/>
      <c r="F714" s="119"/>
      <c r="G714" s="119"/>
      <c r="H714" s="119"/>
      <c r="I714" s="119"/>
      <c r="J714" s="119"/>
      <c r="K714" s="119"/>
      <c r="L714" s="119"/>
      <c r="M714" s="170"/>
    </row>
    <row r="715" spans="1:13" ht="18.75" x14ac:dyDescent="0.3">
      <c r="A715" s="119"/>
      <c r="B715" s="119"/>
      <c r="C715" s="119"/>
      <c r="D715" s="119"/>
      <c r="E715" s="119"/>
      <c r="F715" s="119"/>
      <c r="G715" s="119"/>
      <c r="H715" s="119"/>
      <c r="I715" s="119"/>
      <c r="J715" s="119"/>
      <c r="K715" s="119"/>
      <c r="L715" s="119"/>
      <c r="M715" s="170"/>
    </row>
    <row r="716" spans="1:13" ht="18.75" x14ac:dyDescent="0.3">
      <c r="A716" s="119"/>
      <c r="B716" s="119"/>
      <c r="C716" s="119"/>
      <c r="D716" s="119"/>
      <c r="E716" s="119"/>
      <c r="F716" s="119"/>
      <c r="G716" s="119"/>
      <c r="H716" s="119"/>
      <c r="I716" s="119"/>
      <c r="J716" s="119"/>
      <c r="K716" s="119"/>
      <c r="L716" s="119"/>
      <c r="M716" s="170"/>
    </row>
    <row r="717" spans="1:13" ht="18.75" x14ac:dyDescent="0.3">
      <c r="A717" s="119"/>
      <c r="B717" s="119"/>
      <c r="C717" s="119"/>
      <c r="D717" s="119"/>
      <c r="E717" s="119"/>
      <c r="F717" s="119"/>
      <c r="G717" s="119"/>
      <c r="H717" s="119"/>
      <c r="I717" s="119"/>
      <c r="J717" s="119"/>
      <c r="K717" s="119"/>
      <c r="L717" s="119"/>
      <c r="M717" s="170"/>
    </row>
    <row r="718" spans="1:13" ht="18.75" x14ac:dyDescent="0.3">
      <c r="A718" s="119"/>
      <c r="B718" s="119"/>
      <c r="C718" s="119"/>
      <c r="D718" s="119"/>
      <c r="E718" s="119"/>
      <c r="F718" s="119"/>
      <c r="G718" s="119"/>
      <c r="H718" s="119"/>
      <c r="I718" s="119"/>
      <c r="J718" s="119"/>
      <c r="K718" s="119"/>
      <c r="L718" s="119"/>
      <c r="M718" s="170"/>
    </row>
    <row r="719" spans="1:13" ht="18.75" x14ac:dyDescent="0.3">
      <c r="A719" s="119"/>
      <c r="B719" s="119"/>
      <c r="C719" s="119"/>
      <c r="D719" s="119"/>
      <c r="E719" s="119"/>
      <c r="F719" s="119"/>
      <c r="G719" s="119"/>
      <c r="H719" s="119"/>
      <c r="I719" s="119"/>
      <c r="J719" s="119"/>
      <c r="K719" s="119"/>
      <c r="L719" s="119"/>
      <c r="M719" s="170"/>
    </row>
    <row r="720" spans="1:13" ht="18.75" x14ac:dyDescent="0.3">
      <c r="A720" s="119"/>
      <c r="B720" s="119"/>
      <c r="C720" s="119"/>
      <c r="D720" s="119"/>
      <c r="E720" s="119"/>
      <c r="F720" s="119"/>
      <c r="G720" s="119"/>
      <c r="H720" s="119"/>
      <c r="I720" s="119"/>
      <c r="J720" s="119"/>
      <c r="K720" s="119"/>
      <c r="L720" s="119"/>
      <c r="M720" s="170"/>
    </row>
    <row r="721" spans="1:13" ht="18.75" x14ac:dyDescent="0.3">
      <c r="A721" s="119"/>
      <c r="B721" s="119"/>
      <c r="C721" s="119"/>
      <c r="D721" s="119"/>
      <c r="E721" s="119"/>
      <c r="F721" s="119"/>
      <c r="G721" s="119"/>
      <c r="H721" s="119"/>
      <c r="I721" s="119"/>
      <c r="J721" s="119"/>
      <c r="K721" s="119"/>
      <c r="L721" s="119"/>
      <c r="M721" s="170"/>
    </row>
    <row r="722" spans="1:13" ht="18.75" x14ac:dyDescent="0.3">
      <c r="A722" s="119"/>
      <c r="B722" s="119"/>
      <c r="C722" s="119"/>
      <c r="D722" s="119"/>
      <c r="E722" s="119"/>
      <c r="F722" s="119"/>
      <c r="G722" s="119"/>
      <c r="H722" s="119"/>
      <c r="I722" s="119"/>
      <c r="J722" s="119"/>
      <c r="K722" s="119"/>
      <c r="L722" s="119"/>
      <c r="M722" s="170"/>
    </row>
    <row r="723" spans="1:13" ht="18.75" x14ac:dyDescent="0.3">
      <c r="A723" s="119"/>
      <c r="B723" s="119"/>
      <c r="C723" s="119"/>
      <c r="D723" s="119"/>
      <c r="E723" s="119"/>
      <c r="F723" s="119"/>
      <c r="G723" s="119"/>
      <c r="H723" s="119"/>
      <c r="I723" s="119"/>
      <c r="J723" s="119"/>
      <c r="K723" s="119"/>
      <c r="L723" s="119"/>
      <c r="M723" s="170"/>
    </row>
    <row r="724" spans="1:13" ht="18.75" x14ac:dyDescent="0.3">
      <c r="A724" s="119"/>
      <c r="B724" s="119"/>
      <c r="C724" s="119"/>
      <c r="D724" s="119"/>
      <c r="E724" s="119"/>
      <c r="F724" s="119"/>
      <c r="G724" s="119"/>
      <c r="H724" s="119"/>
      <c r="I724" s="119"/>
      <c r="J724" s="119"/>
      <c r="K724" s="119"/>
      <c r="L724" s="119"/>
      <c r="M724" s="170"/>
    </row>
    <row r="725" spans="1:13" ht="18.75" x14ac:dyDescent="0.3">
      <c r="A725" s="119"/>
      <c r="B725" s="119"/>
      <c r="C725" s="119"/>
      <c r="D725" s="119"/>
      <c r="E725" s="119"/>
      <c r="F725" s="119"/>
      <c r="G725" s="119"/>
      <c r="H725" s="119"/>
      <c r="I725" s="119"/>
      <c r="J725" s="119"/>
      <c r="K725" s="119"/>
      <c r="L725" s="119"/>
      <c r="M725" s="170"/>
    </row>
    <row r="726" spans="1:13" ht="18.75" x14ac:dyDescent="0.3">
      <c r="A726" s="119"/>
      <c r="B726" s="119"/>
      <c r="C726" s="119"/>
      <c r="D726" s="119"/>
      <c r="E726" s="119"/>
      <c r="F726" s="119"/>
      <c r="G726" s="119"/>
      <c r="H726" s="119"/>
      <c r="I726" s="119"/>
      <c r="J726" s="119"/>
      <c r="K726" s="119"/>
      <c r="L726" s="119"/>
      <c r="M726" s="170"/>
    </row>
    <row r="727" spans="1:13" ht="18.75" x14ac:dyDescent="0.3">
      <c r="A727" s="119"/>
      <c r="B727" s="119"/>
      <c r="C727" s="119"/>
      <c r="D727" s="119"/>
      <c r="E727" s="119"/>
      <c r="F727" s="119"/>
      <c r="G727" s="119"/>
      <c r="H727" s="119"/>
      <c r="I727" s="119"/>
      <c r="J727" s="119"/>
      <c r="K727" s="119"/>
      <c r="L727" s="119"/>
      <c r="M727" s="170"/>
    </row>
    <row r="728" spans="1:13" ht="18.75" x14ac:dyDescent="0.3">
      <c r="A728" s="119"/>
      <c r="B728" s="119"/>
      <c r="C728" s="119"/>
      <c r="D728" s="119"/>
      <c r="E728" s="119"/>
      <c r="F728" s="119"/>
      <c r="G728" s="119"/>
      <c r="H728" s="119"/>
      <c r="I728" s="119"/>
      <c r="J728" s="119"/>
      <c r="K728" s="119"/>
      <c r="L728" s="119"/>
      <c r="M728" s="170"/>
    </row>
    <row r="729" spans="1:13" ht="18.75" x14ac:dyDescent="0.3">
      <c r="A729" s="119"/>
      <c r="B729" s="119"/>
      <c r="C729" s="119"/>
      <c r="D729" s="119"/>
      <c r="E729" s="119"/>
      <c r="F729" s="119"/>
      <c r="G729" s="119"/>
      <c r="H729" s="119"/>
      <c r="I729" s="119"/>
      <c r="J729" s="119"/>
      <c r="K729" s="119"/>
      <c r="L729" s="119"/>
      <c r="M729" s="170"/>
    </row>
    <row r="730" spans="1:13" ht="18.75" x14ac:dyDescent="0.3">
      <c r="A730" s="119"/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70"/>
    </row>
    <row r="731" spans="1:13" ht="18.75" x14ac:dyDescent="0.3">
      <c r="A731" s="119"/>
      <c r="B731" s="119"/>
      <c r="C731" s="119"/>
      <c r="D731" s="119"/>
      <c r="E731" s="119"/>
      <c r="F731" s="119"/>
      <c r="G731" s="119"/>
      <c r="H731" s="119"/>
      <c r="I731" s="119"/>
      <c r="J731" s="119"/>
      <c r="K731" s="119"/>
      <c r="L731" s="119"/>
      <c r="M731" s="170"/>
    </row>
    <row r="732" spans="1:13" ht="18.75" x14ac:dyDescent="0.3">
      <c r="A732" s="119"/>
      <c r="B732" s="119"/>
      <c r="C732" s="119"/>
      <c r="D732" s="119"/>
      <c r="E732" s="119"/>
      <c r="F732" s="119"/>
      <c r="G732" s="119"/>
      <c r="H732" s="119"/>
      <c r="I732" s="119"/>
      <c r="J732" s="119"/>
      <c r="K732" s="119"/>
      <c r="L732" s="119"/>
      <c r="M732" s="170"/>
    </row>
    <row r="733" spans="1:13" ht="18.75" x14ac:dyDescent="0.3">
      <c r="A733" s="119"/>
      <c r="B733" s="119"/>
      <c r="C733" s="119"/>
      <c r="D733" s="119"/>
      <c r="E733" s="119"/>
      <c r="F733" s="119"/>
      <c r="G733" s="119"/>
      <c r="H733" s="119"/>
      <c r="I733" s="119"/>
      <c r="J733" s="119"/>
      <c r="K733" s="119"/>
      <c r="L733" s="119"/>
      <c r="M733" s="170"/>
    </row>
    <row r="734" spans="1:13" ht="18.75" x14ac:dyDescent="0.3">
      <c r="A734" s="119"/>
      <c r="B734" s="119"/>
      <c r="C734" s="119"/>
      <c r="D734" s="119"/>
      <c r="E734" s="119"/>
      <c r="F734" s="119"/>
      <c r="G734" s="119"/>
      <c r="H734" s="119"/>
      <c r="I734" s="119"/>
      <c r="J734" s="119"/>
      <c r="K734" s="119"/>
      <c r="L734" s="119"/>
      <c r="M734" s="170"/>
    </row>
    <row r="735" spans="1:13" ht="18.75" x14ac:dyDescent="0.3">
      <c r="A735" s="119"/>
      <c r="B735" s="119"/>
      <c r="C735" s="119"/>
      <c r="D735" s="119"/>
      <c r="E735" s="119"/>
      <c r="F735" s="119"/>
      <c r="G735" s="119"/>
      <c r="H735" s="119"/>
      <c r="I735" s="119"/>
      <c r="J735" s="119"/>
      <c r="K735" s="119"/>
      <c r="L735" s="119"/>
      <c r="M735" s="170"/>
    </row>
    <row r="736" spans="1:13" ht="18.75" x14ac:dyDescent="0.3">
      <c r="A736" s="119"/>
      <c r="B736" s="119"/>
      <c r="C736" s="119"/>
      <c r="D736" s="119"/>
      <c r="E736" s="119"/>
      <c r="F736" s="119"/>
      <c r="G736" s="119"/>
      <c r="H736" s="119"/>
      <c r="I736" s="119"/>
      <c r="J736" s="119"/>
      <c r="K736" s="119"/>
      <c r="L736" s="119"/>
      <c r="M736" s="170"/>
    </row>
    <row r="737" spans="1:13" ht="18.75" x14ac:dyDescent="0.3">
      <c r="A737" s="119"/>
      <c r="B737" s="119"/>
      <c r="C737" s="119"/>
      <c r="D737" s="119"/>
      <c r="E737" s="119"/>
      <c r="F737" s="119"/>
      <c r="G737" s="119"/>
      <c r="H737" s="119"/>
      <c r="I737" s="119"/>
      <c r="J737" s="119"/>
      <c r="K737" s="119"/>
      <c r="L737" s="119"/>
      <c r="M737" s="170"/>
    </row>
    <row r="738" spans="1:13" ht="18.75" x14ac:dyDescent="0.3">
      <c r="A738" s="119"/>
      <c r="B738" s="119"/>
      <c r="C738" s="119"/>
      <c r="D738" s="119"/>
      <c r="E738" s="119"/>
      <c r="F738" s="119"/>
      <c r="G738" s="119"/>
      <c r="H738" s="119"/>
      <c r="I738" s="119"/>
      <c r="J738" s="119"/>
      <c r="K738" s="119"/>
      <c r="L738" s="119"/>
      <c r="M738" s="170"/>
    </row>
    <row r="739" spans="1:13" ht="18.75" x14ac:dyDescent="0.3">
      <c r="A739" s="119"/>
      <c r="B739" s="119"/>
      <c r="C739" s="119"/>
      <c r="D739" s="119"/>
      <c r="E739" s="119"/>
      <c r="F739" s="119"/>
      <c r="G739" s="119"/>
      <c r="H739" s="119"/>
      <c r="I739" s="119"/>
      <c r="J739" s="119"/>
      <c r="K739" s="119"/>
      <c r="L739" s="119"/>
      <c r="M739" s="170"/>
    </row>
    <row r="740" spans="1:13" ht="18.75" x14ac:dyDescent="0.3">
      <c r="A740" s="119"/>
      <c r="B740" s="119"/>
      <c r="C740" s="119"/>
      <c r="D740" s="119"/>
      <c r="E740" s="119"/>
      <c r="F740" s="119"/>
      <c r="G740" s="119"/>
      <c r="H740" s="119"/>
      <c r="I740" s="119"/>
      <c r="J740" s="119"/>
      <c r="K740" s="119"/>
      <c r="L740" s="119"/>
      <c r="M740" s="170"/>
    </row>
    <row r="741" spans="1:13" ht="18.75" x14ac:dyDescent="0.3">
      <c r="A741" s="119"/>
      <c r="B741" s="119"/>
      <c r="C741" s="119"/>
      <c r="D741" s="119"/>
      <c r="E741" s="119"/>
      <c r="F741" s="119"/>
      <c r="G741" s="119"/>
      <c r="H741" s="119"/>
      <c r="I741" s="119"/>
      <c r="J741" s="119"/>
      <c r="K741" s="119"/>
      <c r="L741" s="119"/>
      <c r="M741" s="170"/>
    </row>
    <row r="742" spans="1:13" ht="18.75" x14ac:dyDescent="0.3">
      <c r="A742" s="119"/>
      <c r="B742" s="119"/>
      <c r="C742" s="119"/>
      <c r="D742" s="119"/>
      <c r="E742" s="119"/>
      <c r="F742" s="119"/>
      <c r="G742" s="119"/>
      <c r="H742" s="119"/>
      <c r="I742" s="119"/>
      <c r="J742" s="119"/>
      <c r="K742" s="119"/>
      <c r="L742" s="119"/>
      <c r="M742" s="170"/>
    </row>
    <row r="743" spans="1:13" ht="18.75" x14ac:dyDescent="0.3">
      <c r="A743" s="119"/>
      <c r="B743" s="119"/>
      <c r="C743" s="119"/>
      <c r="D743" s="119"/>
      <c r="E743" s="119"/>
      <c r="F743" s="119"/>
      <c r="G743" s="119"/>
      <c r="H743" s="119"/>
      <c r="I743" s="119"/>
      <c r="J743" s="119"/>
      <c r="K743" s="119"/>
      <c r="L743" s="119"/>
      <c r="M743" s="170"/>
    </row>
    <row r="744" spans="1:13" ht="18.75" x14ac:dyDescent="0.3">
      <c r="A744" s="119"/>
      <c r="B744" s="119"/>
      <c r="C744" s="119"/>
      <c r="D744" s="119"/>
      <c r="E744" s="119"/>
      <c r="F744" s="119"/>
      <c r="G744" s="119"/>
      <c r="H744" s="119"/>
      <c r="I744" s="119"/>
      <c r="J744" s="119"/>
      <c r="K744" s="119"/>
      <c r="L744" s="119"/>
      <c r="M744" s="170"/>
    </row>
    <row r="745" spans="1:13" ht="18.75" x14ac:dyDescent="0.3">
      <c r="A745" s="119"/>
      <c r="B745" s="119"/>
      <c r="C745" s="119"/>
      <c r="D745" s="119"/>
      <c r="E745" s="119"/>
      <c r="F745" s="119"/>
      <c r="G745" s="119"/>
      <c r="H745" s="119"/>
      <c r="I745" s="119"/>
      <c r="J745" s="119"/>
      <c r="K745" s="119"/>
      <c r="L745" s="119"/>
      <c r="M745" s="170"/>
    </row>
    <row r="746" spans="1:13" ht="18.75" x14ac:dyDescent="0.3">
      <c r="A746" s="119"/>
      <c r="B746" s="119"/>
      <c r="C746" s="119"/>
      <c r="D746" s="119"/>
      <c r="E746" s="119"/>
      <c r="F746" s="119"/>
      <c r="G746" s="119"/>
      <c r="H746" s="119"/>
      <c r="I746" s="119"/>
      <c r="J746" s="119"/>
      <c r="K746" s="119"/>
      <c r="L746" s="119"/>
      <c r="M746" s="170"/>
    </row>
    <row r="747" spans="1:13" ht="18.75" x14ac:dyDescent="0.3">
      <c r="A747" s="119"/>
      <c r="B747" s="119"/>
      <c r="C747" s="119"/>
      <c r="D747" s="119"/>
      <c r="E747" s="119"/>
      <c r="F747" s="119"/>
      <c r="G747" s="119"/>
      <c r="H747" s="119"/>
      <c r="I747" s="119"/>
      <c r="J747" s="119"/>
      <c r="K747" s="119"/>
      <c r="L747" s="119"/>
      <c r="M747" s="170"/>
    </row>
    <row r="748" spans="1:13" ht="18.75" x14ac:dyDescent="0.3">
      <c r="A748" s="119"/>
      <c r="B748" s="119"/>
      <c r="C748" s="119"/>
      <c r="D748" s="119"/>
      <c r="E748" s="119"/>
      <c r="F748" s="119"/>
      <c r="G748" s="119"/>
      <c r="H748" s="119"/>
      <c r="I748" s="119"/>
      <c r="J748" s="119"/>
      <c r="K748" s="119"/>
      <c r="L748" s="119"/>
      <c r="M748" s="170"/>
    </row>
    <row r="749" spans="1:13" ht="18.75" x14ac:dyDescent="0.3">
      <c r="A749" s="119"/>
      <c r="B749" s="119"/>
      <c r="C749" s="119"/>
      <c r="D749" s="119"/>
      <c r="E749" s="119"/>
      <c r="F749" s="119"/>
      <c r="G749" s="119"/>
      <c r="H749" s="119"/>
      <c r="I749" s="119"/>
      <c r="J749" s="119"/>
      <c r="K749" s="119"/>
      <c r="L749" s="119"/>
      <c r="M749" s="170"/>
    </row>
    <row r="750" spans="1:13" ht="18.75" x14ac:dyDescent="0.3">
      <c r="A750" s="119"/>
      <c r="B750" s="119"/>
      <c r="C750" s="119"/>
      <c r="D750" s="119"/>
      <c r="E750" s="119"/>
      <c r="F750" s="119"/>
      <c r="G750" s="119"/>
      <c r="H750" s="119"/>
      <c r="I750" s="119"/>
      <c r="J750" s="119"/>
      <c r="K750" s="119"/>
      <c r="L750" s="119"/>
      <c r="M750" s="170"/>
    </row>
    <row r="751" spans="1:13" ht="18.75" x14ac:dyDescent="0.3">
      <c r="A751" s="119"/>
      <c r="B751" s="119"/>
      <c r="C751" s="119"/>
      <c r="D751" s="119"/>
      <c r="E751" s="119"/>
      <c r="F751" s="119"/>
      <c r="G751" s="119"/>
      <c r="H751" s="119"/>
      <c r="I751" s="119"/>
      <c r="J751" s="119"/>
      <c r="K751" s="119"/>
      <c r="L751" s="119"/>
      <c r="M751" s="170"/>
    </row>
    <row r="752" spans="1:13" ht="18.75" x14ac:dyDescent="0.3">
      <c r="A752" s="119"/>
      <c r="B752" s="119"/>
      <c r="C752" s="119"/>
      <c r="D752" s="119"/>
      <c r="E752" s="119"/>
      <c r="F752" s="119"/>
      <c r="G752" s="119"/>
      <c r="H752" s="119"/>
      <c r="I752" s="119"/>
      <c r="J752" s="119"/>
      <c r="K752" s="119"/>
      <c r="L752" s="119"/>
      <c r="M752" s="170"/>
    </row>
    <row r="753" spans="1:13" ht="18.75" x14ac:dyDescent="0.3">
      <c r="A753" s="119"/>
      <c r="B753" s="119"/>
      <c r="C753" s="119"/>
      <c r="D753" s="119"/>
      <c r="E753" s="119"/>
      <c r="F753" s="119"/>
      <c r="G753" s="119"/>
      <c r="H753" s="119"/>
      <c r="I753" s="119"/>
      <c r="J753" s="119"/>
      <c r="K753" s="119"/>
      <c r="L753" s="119"/>
      <c r="M753" s="170"/>
    </row>
    <row r="754" spans="1:13" ht="18.75" x14ac:dyDescent="0.3">
      <c r="A754" s="119"/>
      <c r="B754" s="119"/>
      <c r="C754" s="119"/>
      <c r="D754" s="119"/>
      <c r="E754" s="119"/>
      <c r="F754" s="119"/>
      <c r="G754" s="119"/>
      <c r="H754" s="119"/>
      <c r="I754" s="119"/>
      <c r="J754" s="119"/>
      <c r="K754" s="119"/>
      <c r="L754" s="119"/>
      <c r="M754" s="170"/>
    </row>
    <row r="755" spans="1:13" ht="18.75" x14ac:dyDescent="0.3">
      <c r="A755" s="119"/>
      <c r="B755" s="119"/>
      <c r="C755" s="119"/>
      <c r="D755" s="119"/>
      <c r="E755" s="119"/>
      <c r="F755" s="119"/>
      <c r="G755" s="119"/>
      <c r="H755" s="119"/>
      <c r="I755" s="119"/>
      <c r="J755" s="119"/>
      <c r="K755" s="119"/>
      <c r="L755" s="119"/>
      <c r="M755" s="170"/>
    </row>
    <row r="756" spans="1:13" ht="18.75" x14ac:dyDescent="0.3">
      <c r="A756" s="119"/>
      <c r="B756" s="119"/>
      <c r="C756" s="119"/>
      <c r="D756" s="119"/>
      <c r="E756" s="119"/>
      <c r="F756" s="119"/>
      <c r="G756" s="119"/>
      <c r="H756" s="119"/>
      <c r="I756" s="119"/>
      <c r="J756" s="119"/>
      <c r="K756" s="119"/>
      <c r="L756" s="119"/>
      <c r="M756" s="170"/>
    </row>
    <row r="757" spans="1:13" ht="18.75" x14ac:dyDescent="0.3">
      <c r="A757" s="119"/>
      <c r="B757" s="119"/>
      <c r="C757" s="119"/>
      <c r="D757" s="119"/>
      <c r="E757" s="119"/>
      <c r="F757" s="119"/>
      <c r="G757" s="119"/>
      <c r="H757" s="119"/>
      <c r="I757" s="119"/>
      <c r="J757" s="119"/>
      <c r="K757" s="119"/>
      <c r="L757" s="119"/>
      <c r="M757" s="170"/>
    </row>
    <row r="758" spans="1:13" ht="18.75" x14ac:dyDescent="0.3">
      <c r="A758" s="119"/>
      <c r="B758" s="119"/>
      <c r="C758" s="119"/>
      <c r="D758" s="119"/>
      <c r="E758" s="119"/>
      <c r="F758" s="119"/>
      <c r="G758" s="119"/>
      <c r="H758" s="119"/>
      <c r="I758" s="119"/>
      <c r="J758" s="119"/>
      <c r="K758" s="119"/>
      <c r="L758" s="119"/>
      <c r="M758" s="170"/>
    </row>
    <row r="759" spans="1:13" ht="18.75" x14ac:dyDescent="0.3">
      <c r="A759" s="119"/>
      <c r="B759" s="119"/>
      <c r="C759" s="119"/>
      <c r="D759" s="119"/>
      <c r="E759" s="119"/>
      <c r="F759" s="119"/>
      <c r="G759" s="119"/>
      <c r="H759" s="119"/>
      <c r="I759" s="119"/>
      <c r="J759" s="119"/>
      <c r="K759" s="119"/>
      <c r="L759" s="119"/>
      <c r="M759" s="170"/>
    </row>
    <row r="760" spans="1:13" ht="18.75" x14ac:dyDescent="0.3">
      <c r="A760" s="119"/>
      <c r="B760" s="119"/>
      <c r="C760" s="119"/>
      <c r="D760" s="119"/>
      <c r="E760" s="119"/>
      <c r="F760" s="119"/>
      <c r="G760" s="119"/>
      <c r="H760" s="119"/>
      <c r="I760" s="119"/>
      <c r="J760" s="119"/>
      <c r="K760" s="119"/>
      <c r="L760" s="119"/>
      <c r="M760" s="170"/>
    </row>
    <row r="761" spans="1:13" ht="18.75" x14ac:dyDescent="0.3">
      <c r="A761" s="119"/>
      <c r="B761" s="119"/>
      <c r="C761" s="119"/>
      <c r="D761" s="119"/>
      <c r="E761" s="119"/>
      <c r="F761" s="119"/>
      <c r="G761" s="119"/>
      <c r="H761" s="119"/>
      <c r="I761" s="119"/>
      <c r="J761" s="119"/>
      <c r="K761" s="119"/>
      <c r="L761" s="119"/>
      <c r="M761" s="170"/>
    </row>
    <row r="762" spans="1:13" ht="18.75" x14ac:dyDescent="0.3">
      <c r="A762" s="119"/>
      <c r="B762" s="119"/>
      <c r="C762" s="119"/>
      <c r="D762" s="119"/>
      <c r="E762" s="119"/>
      <c r="F762" s="119"/>
      <c r="G762" s="119"/>
      <c r="H762" s="119"/>
      <c r="I762" s="119"/>
      <c r="J762" s="119"/>
      <c r="K762" s="119"/>
      <c r="L762" s="119"/>
      <c r="M762" s="170"/>
    </row>
    <row r="763" spans="1:13" ht="18.75" x14ac:dyDescent="0.3">
      <c r="A763" s="119"/>
      <c r="B763" s="119"/>
      <c r="C763" s="119"/>
      <c r="D763" s="119"/>
      <c r="E763" s="119"/>
      <c r="F763" s="119"/>
      <c r="G763" s="119"/>
      <c r="H763" s="119"/>
      <c r="I763" s="119"/>
      <c r="J763" s="119"/>
      <c r="K763" s="119"/>
      <c r="L763" s="119"/>
      <c r="M763" s="170"/>
    </row>
    <row r="764" spans="1:13" ht="18.75" x14ac:dyDescent="0.3">
      <c r="A764" s="119"/>
      <c r="B764" s="119"/>
      <c r="C764" s="119"/>
      <c r="D764" s="119"/>
      <c r="E764" s="119"/>
      <c r="F764" s="119"/>
      <c r="G764" s="119"/>
      <c r="H764" s="119"/>
      <c r="I764" s="119"/>
      <c r="J764" s="119"/>
      <c r="K764" s="119"/>
      <c r="L764" s="119"/>
      <c r="M764" s="170"/>
    </row>
    <row r="765" spans="1:13" ht="18.75" x14ac:dyDescent="0.3">
      <c r="A765" s="119"/>
      <c r="B765" s="119"/>
      <c r="C765" s="119"/>
      <c r="D765" s="119"/>
      <c r="E765" s="119"/>
      <c r="F765" s="119"/>
      <c r="G765" s="119"/>
      <c r="H765" s="119"/>
      <c r="I765" s="119"/>
      <c r="J765" s="119"/>
      <c r="K765" s="119"/>
      <c r="L765" s="119"/>
      <c r="M765" s="170"/>
    </row>
    <row r="766" spans="1:13" ht="18.75" x14ac:dyDescent="0.3">
      <c r="A766" s="119"/>
      <c r="B766" s="119"/>
      <c r="C766" s="119"/>
      <c r="D766" s="119"/>
      <c r="E766" s="119"/>
      <c r="F766" s="119"/>
      <c r="G766" s="119"/>
      <c r="H766" s="119"/>
      <c r="I766" s="119"/>
      <c r="J766" s="119"/>
      <c r="K766" s="119"/>
      <c r="L766" s="119"/>
      <c r="M766" s="170"/>
    </row>
    <row r="767" spans="1:13" ht="18.75" x14ac:dyDescent="0.3">
      <c r="A767" s="119"/>
      <c r="B767" s="119"/>
      <c r="C767" s="119"/>
      <c r="D767" s="119"/>
      <c r="E767" s="119"/>
      <c r="F767" s="119"/>
      <c r="G767" s="119"/>
      <c r="H767" s="119"/>
      <c r="I767" s="119"/>
      <c r="J767" s="119"/>
      <c r="K767" s="119"/>
      <c r="L767" s="119"/>
      <c r="M767" s="170"/>
    </row>
    <row r="768" spans="1:13" ht="18.75" x14ac:dyDescent="0.3">
      <c r="A768" s="119"/>
      <c r="B768" s="119"/>
      <c r="C768" s="119"/>
      <c r="D768" s="119"/>
      <c r="E768" s="119"/>
      <c r="F768" s="119"/>
      <c r="G768" s="119"/>
      <c r="H768" s="119"/>
      <c r="I768" s="119"/>
      <c r="J768" s="119"/>
      <c r="K768" s="119"/>
      <c r="L768" s="119"/>
      <c r="M768" s="170"/>
    </row>
    <row r="769" spans="1:13" ht="18.75" x14ac:dyDescent="0.3">
      <c r="A769" s="119"/>
      <c r="B769" s="119"/>
      <c r="C769" s="119"/>
      <c r="D769" s="119"/>
      <c r="E769" s="119"/>
      <c r="F769" s="119"/>
      <c r="G769" s="119"/>
      <c r="H769" s="119"/>
      <c r="I769" s="119"/>
      <c r="J769" s="119"/>
      <c r="K769" s="119"/>
      <c r="L769" s="119"/>
      <c r="M769" s="170"/>
    </row>
    <row r="770" spans="1:13" ht="18.75" x14ac:dyDescent="0.3">
      <c r="A770" s="119"/>
      <c r="B770" s="119"/>
      <c r="C770" s="119"/>
      <c r="D770" s="119"/>
      <c r="E770" s="119"/>
      <c r="F770" s="119"/>
      <c r="G770" s="119"/>
      <c r="H770" s="119"/>
      <c r="I770" s="119"/>
      <c r="J770" s="119"/>
      <c r="K770" s="119"/>
      <c r="L770" s="119"/>
      <c r="M770" s="170"/>
    </row>
    <row r="771" spans="1:13" ht="18.75" x14ac:dyDescent="0.3">
      <c r="A771" s="119"/>
      <c r="B771" s="119"/>
      <c r="C771" s="119"/>
      <c r="D771" s="119"/>
      <c r="E771" s="119"/>
      <c r="F771" s="119"/>
      <c r="G771" s="119"/>
      <c r="H771" s="119"/>
      <c r="I771" s="119"/>
      <c r="J771" s="119"/>
      <c r="K771" s="119"/>
      <c r="L771" s="119"/>
      <c r="M771" s="170"/>
    </row>
    <row r="772" spans="1:13" ht="18.75" x14ac:dyDescent="0.3">
      <c r="A772" s="119"/>
      <c r="B772" s="119"/>
      <c r="C772" s="119"/>
      <c r="D772" s="119"/>
      <c r="E772" s="119"/>
      <c r="F772" s="119"/>
      <c r="G772" s="119"/>
      <c r="H772" s="119"/>
      <c r="I772" s="119"/>
      <c r="J772" s="119"/>
      <c r="K772" s="119"/>
      <c r="L772" s="119"/>
      <c r="M772" s="170"/>
    </row>
    <row r="773" spans="1:13" ht="18.75" x14ac:dyDescent="0.3">
      <c r="A773" s="119"/>
      <c r="B773" s="119"/>
      <c r="C773" s="119"/>
      <c r="D773" s="119"/>
      <c r="E773" s="119"/>
      <c r="F773" s="119"/>
      <c r="G773" s="119"/>
      <c r="H773" s="119"/>
      <c r="I773" s="119"/>
      <c r="J773" s="119"/>
      <c r="K773" s="119"/>
      <c r="L773" s="119"/>
      <c r="M773" s="170"/>
    </row>
    <row r="774" spans="1:13" ht="18.75" x14ac:dyDescent="0.3">
      <c r="A774" s="119"/>
      <c r="B774" s="119"/>
      <c r="C774" s="119"/>
      <c r="D774" s="119"/>
      <c r="E774" s="119"/>
      <c r="F774" s="119"/>
      <c r="G774" s="119"/>
      <c r="H774" s="119"/>
      <c r="I774" s="119"/>
      <c r="J774" s="119"/>
      <c r="K774" s="119"/>
      <c r="L774" s="119"/>
      <c r="M774" s="170"/>
    </row>
    <row r="775" spans="1:13" ht="18.75" x14ac:dyDescent="0.3">
      <c r="A775" s="119"/>
      <c r="B775" s="119"/>
      <c r="C775" s="119"/>
      <c r="D775" s="119"/>
      <c r="E775" s="119"/>
      <c r="F775" s="119"/>
      <c r="G775" s="119"/>
      <c r="H775" s="119"/>
      <c r="I775" s="119"/>
      <c r="J775" s="119"/>
      <c r="K775" s="119"/>
      <c r="L775" s="119"/>
      <c r="M775" s="170"/>
    </row>
    <row r="776" spans="1:13" ht="18.75" x14ac:dyDescent="0.3">
      <c r="A776" s="119"/>
      <c r="B776" s="119"/>
      <c r="C776" s="119"/>
      <c r="D776" s="119"/>
      <c r="E776" s="119"/>
      <c r="F776" s="119"/>
      <c r="G776" s="119"/>
      <c r="H776" s="119"/>
      <c r="I776" s="119"/>
      <c r="J776" s="119"/>
      <c r="K776" s="119"/>
      <c r="L776" s="119"/>
      <c r="M776" s="170"/>
    </row>
    <row r="777" spans="1:13" ht="18.75" x14ac:dyDescent="0.3">
      <c r="A777" s="119"/>
      <c r="B777" s="119"/>
      <c r="C777" s="119"/>
      <c r="D777" s="119"/>
      <c r="E777" s="119"/>
      <c r="F777" s="119"/>
      <c r="G777" s="119"/>
      <c r="H777" s="119"/>
      <c r="I777" s="119"/>
      <c r="J777" s="119"/>
      <c r="K777" s="119"/>
      <c r="L777" s="119"/>
      <c r="M777" s="170"/>
    </row>
    <row r="778" spans="1:13" ht="18.75" x14ac:dyDescent="0.3">
      <c r="A778" s="119"/>
      <c r="B778" s="119"/>
      <c r="C778" s="119"/>
      <c r="D778" s="119"/>
      <c r="E778" s="119"/>
      <c r="F778" s="119"/>
      <c r="G778" s="119"/>
      <c r="H778" s="119"/>
      <c r="I778" s="119"/>
      <c r="J778" s="119"/>
      <c r="K778" s="119"/>
      <c r="L778" s="119"/>
      <c r="M778" s="170"/>
    </row>
    <row r="779" spans="1:13" ht="18.75" x14ac:dyDescent="0.3">
      <c r="A779" s="119"/>
      <c r="B779" s="119"/>
      <c r="C779" s="119"/>
      <c r="D779" s="119"/>
      <c r="E779" s="119"/>
      <c r="F779" s="119"/>
      <c r="G779" s="119"/>
      <c r="H779" s="119"/>
      <c r="I779" s="119"/>
      <c r="J779" s="119"/>
      <c r="K779" s="119"/>
      <c r="L779" s="119"/>
      <c r="M779" s="170"/>
    </row>
    <row r="780" spans="1:13" ht="18.75" x14ac:dyDescent="0.3">
      <c r="A780" s="119"/>
      <c r="B780" s="119"/>
      <c r="C780" s="119"/>
      <c r="D780" s="119"/>
      <c r="E780" s="119"/>
      <c r="F780" s="119"/>
      <c r="G780" s="119"/>
      <c r="H780" s="119"/>
      <c r="I780" s="119"/>
      <c r="J780" s="119"/>
      <c r="K780" s="119"/>
      <c r="L780" s="119"/>
      <c r="M780" s="170"/>
    </row>
    <row r="781" spans="1:13" ht="18.75" x14ac:dyDescent="0.3">
      <c r="A781" s="119"/>
      <c r="B781" s="119"/>
      <c r="C781" s="119"/>
      <c r="D781" s="119"/>
      <c r="E781" s="119"/>
      <c r="F781" s="119"/>
      <c r="G781" s="119"/>
      <c r="H781" s="119"/>
      <c r="I781" s="119"/>
      <c r="J781" s="119"/>
      <c r="K781" s="119"/>
      <c r="L781" s="119"/>
      <c r="M781" s="170"/>
    </row>
    <row r="782" spans="1:13" ht="18.75" x14ac:dyDescent="0.3">
      <c r="A782" s="119"/>
      <c r="B782" s="119"/>
      <c r="C782" s="119"/>
      <c r="D782" s="119"/>
      <c r="E782" s="119"/>
      <c r="F782" s="119"/>
      <c r="G782" s="119"/>
      <c r="H782" s="119"/>
      <c r="I782" s="119"/>
      <c r="J782" s="119"/>
      <c r="K782" s="119"/>
      <c r="L782" s="119"/>
      <c r="M782" s="170"/>
    </row>
    <row r="783" spans="1:13" ht="18.75" x14ac:dyDescent="0.3">
      <c r="A783" s="119"/>
      <c r="B783" s="119"/>
      <c r="C783" s="119"/>
      <c r="D783" s="119"/>
      <c r="E783" s="119"/>
      <c r="F783" s="119"/>
      <c r="G783" s="119"/>
      <c r="H783" s="119"/>
      <c r="I783" s="119"/>
      <c r="J783" s="119"/>
      <c r="K783" s="119"/>
      <c r="L783" s="119"/>
      <c r="M783" s="170"/>
    </row>
    <row r="784" spans="1:13" ht="18.75" x14ac:dyDescent="0.3">
      <c r="A784" s="119"/>
      <c r="B784" s="119"/>
      <c r="C784" s="119"/>
      <c r="D784" s="119"/>
      <c r="E784" s="119"/>
      <c r="F784" s="119"/>
      <c r="G784" s="119"/>
      <c r="H784" s="119"/>
      <c r="I784" s="119"/>
      <c r="J784" s="119"/>
      <c r="K784" s="119"/>
      <c r="L784" s="119"/>
      <c r="M784" s="170"/>
    </row>
    <row r="785" spans="1:13" ht="18.75" x14ac:dyDescent="0.3">
      <c r="A785" s="119"/>
      <c r="B785" s="119"/>
      <c r="C785" s="119"/>
      <c r="D785" s="119"/>
      <c r="E785" s="119"/>
      <c r="F785" s="119"/>
      <c r="G785" s="119"/>
      <c r="H785" s="119"/>
      <c r="I785" s="119"/>
      <c r="J785" s="119"/>
      <c r="K785" s="119"/>
      <c r="L785" s="119"/>
      <c r="M785" s="170"/>
    </row>
    <row r="786" spans="1:13" ht="18.75" x14ac:dyDescent="0.3">
      <c r="A786" s="119"/>
      <c r="B786" s="119"/>
      <c r="C786" s="119"/>
      <c r="D786" s="119"/>
      <c r="E786" s="119"/>
      <c r="F786" s="119"/>
      <c r="G786" s="119"/>
      <c r="H786" s="119"/>
      <c r="I786" s="119"/>
      <c r="J786" s="119"/>
      <c r="K786" s="119"/>
      <c r="L786" s="119"/>
      <c r="M786" s="170"/>
    </row>
    <row r="787" spans="1:13" ht="18.75" x14ac:dyDescent="0.3">
      <c r="A787" s="119"/>
      <c r="B787" s="119"/>
      <c r="C787" s="119"/>
      <c r="D787" s="119"/>
      <c r="E787" s="119"/>
      <c r="F787" s="119"/>
      <c r="G787" s="119"/>
      <c r="H787" s="119"/>
      <c r="I787" s="119"/>
      <c r="J787" s="119"/>
      <c r="K787" s="119"/>
      <c r="L787" s="119"/>
      <c r="M787" s="170"/>
    </row>
    <row r="788" spans="1:13" ht="18.75" x14ac:dyDescent="0.3">
      <c r="A788" s="119"/>
      <c r="B788" s="119"/>
      <c r="C788" s="119"/>
      <c r="D788" s="119"/>
      <c r="E788" s="119"/>
      <c r="F788" s="119"/>
      <c r="G788" s="119"/>
      <c r="H788" s="119"/>
      <c r="I788" s="119"/>
      <c r="J788" s="119"/>
      <c r="K788" s="119"/>
      <c r="L788" s="119"/>
      <c r="M788" s="170"/>
    </row>
    <row r="789" spans="1:13" ht="18.75" x14ac:dyDescent="0.3">
      <c r="A789" s="119"/>
      <c r="B789" s="119"/>
      <c r="C789" s="119"/>
      <c r="D789" s="119"/>
      <c r="E789" s="119"/>
      <c r="F789" s="119"/>
      <c r="G789" s="119"/>
      <c r="H789" s="119"/>
      <c r="I789" s="119"/>
      <c r="J789" s="119"/>
      <c r="K789" s="119"/>
      <c r="L789" s="119"/>
      <c r="M789" s="170"/>
    </row>
    <row r="790" spans="1:13" ht="18.75" x14ac:dyDescent="0.3">
      <c r="A790" s="119"/>
      <c r="B790" s="119"/>
      <c r="C790" s="119"/>
      <c r="D790" s="119"/>
      <c r="E790" s="119"/>
      <c r="F790" s="119"/>
      <c r="G790" s="119"/>
      <c r="H790" s="119"/>
      <c r="I790" s="119"/>
      <c r="J790" s="119"/>
      <c r="K790" s="119"/>
      <c r="L790" s="119"/>
      <c r="M790" s="170"/>
    </row>
    <row r="791" spans="1:13" ht="18.75" x14ac:dyDescent="0.3">
      <c r="A791" s="119"/>
      <c r="B791" s="119"/>
      <c r="C791" s="119"/>
      <c r="D791" s="119"/>
      <c r="E791" s="119"/>
      <c r="F791" s="119"/>
      <c r="G791" s="119"/>
      <c r="H791" s="119"/>
      <c r="I791" s="119"/>
      <c r="J791" s="119"/>
      <c r="K791" s="119"/>
      <c r="L791" s="119"/>
      <c r="M791" s="170"/>
    </row>
    <row r="792" spans="1:13" ht="18.75" x14ac:dyDescent="0.3">
      <c r="A792" s="119"/>
      <c r="B792" s="119"/>
      <c r="C792" s="119"/>
      <c r="D792" s="119"/>
      <c r="E792" s="119"/>
      <c r="F792" s="119"/>
      <c r="G792" s="119"/>
      <c r="H792" s="119"/>
      <c r="I792" s="119"/>
      <c r="J792" s="119"/>
      <c r="K792" s="119"/>
      <c r="L792" s="119"/>
      <c r="M792" s="170"/>
    </row>
    <row r="793" spans="1:13" ht="18.75" x14ac:dyDescent="0.3">
      <c r="A793" s="119"/>
      <c r="B793" s="119"/>
      <c r="C793" s="119"/>
      <c r="D793" s="119"/>
      <c r="E793" s="119"/>
      <c r="F793" s="119"/>
      <c r="G793" s="119"/>
      <c r="H793" s="119"/>
      <c r="I793" s="119"/>
      <c r="J793" s="119"/>
      <c r="K793" s="119"/>
      <c r="L793" s="119"/>
      <c r="M793" s="170"/>
    </row>
    <row r="794" spans="1:13" ht="18.75" x14ac:dyDescent="0.3">
      <c r="A794" s="119"/>
      <c r="B794" s="119"/>
      <c r="C794" s="119"/>
      <c r="D794" s="119"/>
      <c r="E794" s="119"/>
      <c r="F794" s="119"/>
      <c r="G794" s="119"/>
      <c r="H794" s="119"/>
      <c r="I794" s="119"/>
      <c r="J794" s="119"/>
      <c r="K794" s="119"/>
      <c r="L794" s="119"/>
      <c r="M794" s="170"/>
    </row>
    <row r="795" spans="1:13" ht="18.75" x14ac:dyDescent="0.3">
      <c r="A795" s="119"/>
      <c r="B795" s="119"/>
      <c r="C795" s="119"/>
      <c r="D795" s="119"/>
      <c r="E795" s="119"/>
      <c r="F795" s="119"/>
      <c r="G795" s="119"/>
      <c r="H795" s="119"/>
      <c r="I795" s="119"/>
      <c r="J795" s="119"/>
      <c r="K795" s="119"/>
      <c r="L795" s="119"/>
      <c r="M795" s="170"/>
    </row>
    <row r="796" spans="1:13" ht="18.75" x14ac:dyDescent="0.3">
      <c r="A796" s="119"/>
      <c r="B796" s="119"/>
      <c r="C796" s="119"/>
      <c r="D796" s="119"/>
      <c r="E796" s="119"/>
      <c r="F796" s="119"/>
      <c r="G796" s="119"/>
      <c r="H796" s="119"/>
      <c r="I796" s="119"/>
      <c r="J796" s="119"/>
      <c r="K796" s="119"/>
      <c r="L796" s="119"/>
      <c r="M796" s="170"/>
    </row>
    <row r="797" spans="1:13" ht="18.75" x14ac:dyDescent="0.3">
      <c r="A797" s="119"/>
      <c r="B797" s="119"/>
      <c r="C797" s="119"/>
      <c r="D797" s="119"/>
      <c r="E797" s="119"/>
      <c r="F797" s="119"/>
      <c r="G797" s="119"/>
      <c r="H797" s="119"/>
      <c r="I797" s="119"/>
      <c r="J797" s="119"/>
      <c r="K797" s="119"/>
      <c r="L797" s="119"/>
      <c r="M797" s="170"/>
    </row>
    <row r="798" spans="1:13" ht="18.75" x14ac:dyDescent="0.3">
      <c r="A798" s="119"/>
      <c r="B798" s="119"/>
      <c r="C798" s="119"/>
      <c r="D798" s="119"/>
      <c r="E798" s="119"/>
      <c r="F798" s="119"/>
      <c r="G798" s="119"/>
      <c r="H798" s="119"/>
      <c r="I798" s="119"/>
      <c r="J798" s="119"/>
      <c r="K798" s="119"/>
      <c r="L798" s="119"/>
      <c r="M798" s="170"/>
    </row>
    <row r="799" spans="1:13" ht="18.75" x14ac:dyDescent="0.3">
      <c r="A799" s="119"/>
      <c r="B799" s="119"/>
      <c r="C799" s="119"/>
      <c r="D799" s="119"/>
      <c r="E799" s="119"/>
      <c r="F799" s="119"/>
      <c r="G799" s="119"/>
      <c r="H799" s="119"/>
      <c r="I799" s="119"/>
      <c r="J799" s="119"/>
      <c r="K799" s="119"/>
      <c r="L799" s="119"/>
      <c r="M799" s="170"/>
    </row>
    <row r="800" spans="1:13" ht="18.75" x14ac:dyDescent="0.3">
      <c r="A800" s="119"/>
      <c r="B800" s="119"/>
      <c r="C800" s="119"/>
      <c r="D800" s="119"/>
      <c r="E800" s="119"/>
      <c r="F800" s="119"/>
      <c r="G800" s="119"/>
      <c r="H800" s="119"/>
      <c r="I800" s="119"/>
      <c r="J800" s="119"/>
      <c r="K800" s="119"/>
      <c r="L800" s="119"/>
      <c r="M800" s="170"/>
    </row>
    <row r="801" spans="1:13" ht="18.75" x14ac:dyDescent="0.3">
      <c r="A801" s="119"/>
      <c r="B801" s="119"/>
      <c r="C801" s="119"/>
      <c r="D801" s="119"/>
      <c r="E801" s="119"/>
      <c r="F801" s="119"/>
      <c r="G801" s="119"/>
      <c r="H801" s="119"/>
      <c r="I801" s="119"/>
      <c r="J801" s="119"/>
      <c r="K801" s="119"/>
      <c r="L801" s="119"/>
      <c r="M801" s="170"/>
    </row>
    <row r="802" spans="1:13" ht="18.75" x14ac:dyDescent="0.3">
      <c r="A802" s="119"/>
      <c r="B802" s="119"/>
      <c r="C802" s="119"/>
      <c r="D802" s="119"/>
      <c r="E802" s="119"/>
      <c r="F802" s="119"/>
      <c r="G802" s="119"/>
      <c r="H802" s="119"/>
      <c r="I802" s="119"/>
      <c r="J802" s="119"/>
      <c r="K802" s="119"/>
      <c r="L802" s="119"/>
      <c r="M802" s="170"/>
    </row>
    <row r="803" spans="1:13" ht="18.75" x14ac:dyDescent="0.3">
      <c r="A803" s="119"/>
      <c r="B803" s="119"/>
      <c r="C803" s="119"/>
      <c r="D803" s="119"/>
      <c r="E803" s="119"/>
      <c r="F803" s="119"/>
      <c r="G803" s="119"/>
      <c r="H803" s="119"/>
      <c r="I803" s="119"/>
      <c r="J803" s="119"/>
      <c r="K803" s="119"/>
      <c r="L803" s="119"/>
      <c r="M803" s="170"/>
    </row>
    <row r="804" spans="1:13" ht="18.75" x14ac:dyDescent="0.3">
      <c r="A804" s="119"/>
      <c r="B804" s="119"/>
      <c r="C804" s="119"/>
      <c r="D804" s="119"/>
      <c r="E804" s="119"/>
      <c r="F804" s="119"/>
      <c r="G804" s="119"/>
      <c r="H804" s="119"/>
      <c r="I804" s="119"/>
      <c r="J804" s="119"/>
      <c r="K804" s="119"/>
      <c r="L804" s="119"/>
      <c r="M804" s="170"/>
    </row>
    <row r="805" spans="1:13" ht="18.75" x14ac:dyDescent="0.3">
      <c r="A805" s="119"/>
      <c r="B805" s="119"/>
      <c r="C805" s="119"/>
      <c r="D805" s="119"/>
      <c r="E805" s="119"/>
      <c r="F805" s="119"/>
      <c r="G805" s="119"/>
      <c r="H805" s="119"/>
      <c r="I805" s="119"/>
      <c r="J805" s="119"/>
      <c r="K805" s="119"/>
      <c r="L805" s="119"/>
      <c r="M805" s="170"/>
    </row>
    <row r="806" spans="1:13" ht="18.75" x14ac:dyDescent="0.3">
      <c r="A806" s="119"/>
      <c r="B806" s="119"/>
      <c r="C806" s="119"/>
      <c r="D806" s="119"/>
      <c r="E806" s="119"/>
      <c r="F806" s="119"/>
      <c r="G806" s="119"/>
      <c r="H806" s="119"/>
      <c r="I806" s="119"/>
      <c r="J806" s="119"/>
      <c r="K806" s="119"/>
      <c r="L806" s="119"/>
      <c r="M806" s="170"/>
    </row>
    <row r="807" spans="1:13" ht="18.75" x14ac:dyDescent="0.3">
      <c r="A807" s="119"/>
      <c r="B807" s="119"/>
      <c r="C807" s="119"/>
      <c r="D807" s="119"/>
      <c r="E807" s="119"/>
      <c r="F807" s="119"/>
      <c r="G807" s="119"/>
      <c r="H807" s="119"/>
      <c r="I807" s="119"/>
      <c r="J807" s="119"/>
      <c r="K807" s="119"/>
      <c r="L807" s="119"/>
      <c r="M807" s="170"/>
    </row>
    <row r="808" spans="1:13" ht="18.75" x14ac:dyDescent="0.3">
      <c r="A808" s="119"/>
      <c r="B808" s="119"/>
      <c r="C808" s="119"/>
      <c r="D808" s="119"/>
      <c r="E808" s="119"/>
      <c r="F808" s="119"/>
      <c r="G808" s="119"/>
      <c r="H808" s="119"/>
      <c r="I808" s="119"/>
      <c r="J808" s="119"/>
      <c r="K808" s="119"/>
      <c r="L808" s="119"/>
      <c r="M808" s="170"/>
    </row>
    <row r="809" spans="1:13" ht="18.75" x14ac:dyDescent="0.3">
      <c r="A809" s="119"/>
      <c r="B809" s="119"/>
      <c r="C809" s="119"/>
      <c r="D809" s="119"/>
      <c r="E809" s="119"/>
      <c r="F809" s="119"/>
      <c r="G809" s="119"/>
      <c r="H809" s="119"/>
      <c r="I809" s="119"/>
      <c r="J809" s="119"/>
      <c r="K809" s="119"/>
      <c r="L809" s="119"/>
      <c r="M809" s="170"/>
    </row>
    <row r="810" spans="1:13" ht="18.75" x14ac:dyDescent="0.3">
      <c r="A810" s="119"/>
      <c r="B810" s="119"/>
      <c r="C810" s="119"/>
      <c r="D810" s="119"/>
      <c r="E810" s="119"/>
      <c r="F810" s="119"/>
      <c r="G810" s="119"/>
      <c r="H810" s="119"/>
      <c r="I810" s="119"/>
      <c r="J810" s="119"/>
      <c r="K810" s="119"/>
      <c r="L810" s="119"/>
      <c r="M810" s="170"/>
    </row>
    <row r="811" spans="1:13" ht="18.75" x14ac:dyDescent="0.3">
      <c r="A811" s="119"/>
      <c r="B811" s="119"/>
      <c r="C811" s="119"/>
      <c r="D811" s="119"/>
      <c r="E811" s="119"/>
      <c r="F811" s="119"/>
      <c r="G811" s="119"/>
      <c r="H811" s="119"/>
      <c r="I811" s="119"/>
      <c r="J811" s="119"/>
      <c r="K811" s="119"/>
      <c r="L811" s="119"/>
      <c r="M811" s="170"/>
    </row>
    <row r="812" spans="1:13" ht="18.75" x14ac:dyDescent="0.3">
      <c r="A812" s="119"/>
      <c r="B812" s="119"/>
      <c r="C812" s="119"/>
      <c r="D812" s="119"/>
      <c r="E812" s="119"/>
      <c r="F812" s="119"/>
      <c r="G812" s="119"/>
      <c r="H812" s="119"/>
      <c r="I812" s="119"/>
      <c r="J812" s="119"/>
      <c r="K812" s="119"/>
      <c r="L812" s="119"/>
      <c r="M812" s="170"/>
    </row>
    <row r="813" spans="1:13" ht="18.75" x14ac:dyDescent="0.3">
      <c r="A813" s="119"/>
      <c r="B813" s="119"/>
      <c r="C813" s="119"/>
      <c r="D813" s="119"/>
      <c r="E813" s="119"/>
      <c r="F813" s="119"/>
      <c r="G813" s="119"/>
      <c r="H813" s="119"/>
      <c r="I813" s="119"/>
      <c r="J813" s="119"/>
      <c r="K813" s="119"/>
      <c r="L813" s="119"/>
      <c r="M813" s="170"/>
    </row>
    <row r="814" spans="1:13" ht="18.75" x14ac:dyDescent="0.3">
      <c r="A814" s="119"/>
      <c r="B814" s="119"/>
      <c r="C814" s="119"/>
      <c r="D814" s="119"/>
      <c r="E814" s="119"/>
      <c r="F814" s="119"/>
      <c r="G814" s="119"/>
      <c r="H814" s="119"/>
      <c r="I814" s="119"/>
      <c r="J814" s="119"/>
      <c r="K814" s="119"/>
      <c r="L814" s="119"/>
      <c r="M814" s="170"/>
    </row>
    <row r="815" spans="1:13" ht="18.75" x14ac:dyDescent="0.3">
      <c r="A815" s="119"/>
      <c r="B815" s="119"/>
      <c r="C815" s="119"/>
      <c r="D815" s="119"/>
      <c r="E815" s="119"/>
      <c r="F815" s="119"/>
      <c r="G815" s="119"/>
      <c r="H815" s="119"/>
      <c r="I815" s="119"/>
      <c r="J815" s="119"/>
      <c r="K815" s="119"/>
      <c r="L815" s="119"/>
      <c r="M815" s="170"/>
    </row>
    <row r="816" spans="1:13" ht="18.75" x14ac:dyDescent="0.3">
      <c r="A816" s="119"/>
      <c r="B816" s="119"/>
      <c r="C816" s="119"/>
      <c r="D816" s="119"/>
      <c r="E816" s="119"/>
      <c r="F816" s="119"/>
      <c r="G816" s="119"/>
      <c r="H816" s="119"/>
      <c r="I816" s="119"/>
      <c r="J816" s="119"/>
      <c r="K816" s="119"/>
      <c r="L816" s="119"/>
      <c r="M816" s="170"/>
    </row>
    <row r="817" spans="1:13" ht="18.75" x14ac:dyDescent="0.3">
      <c r="A817" s="119"/>
      <c r="B817" s="119"/>
      <c r="C817" s="119"/>
      <c r="D817" s="119"/>
      <c r="E817" s="119"/>
      <c r="F817" s="119"/>
      <c r="G817" s="119"/>
      <c r="H817" s="119"/>
      <c r="I817" s="119"/>
      <c r="J817" s="119"/>
      <c r="K817" s="119"/>
      <c r="L817" s="119"/>
      <c r="M817" s="170"/>
    </row>
    <row r="818" spans="1:13" ht="18.75" x14ac:dyDescent="0.3">
      <c r="A818" s="119"/>
      <c r="B818" s="119"/>
      <c r="C818" s="119"/>
      <c r="D818" s="119"/>
      <c r="E818" s="119"/>
      <c r="F818" s="119"/>
      <c r="G818" s="119"/>
      <c r="H818" s="119"/>
      <c r="I818" s="119"/>
      <c r="J818" s="119"/>
      <c r="K818" s="119"/>
      <c r="L818" s="119"/>
      <c r="M818" s="170"/>
    </row>
    <row r="819" spans="1:13" ht="18.75" x14ac:dyDescent="0.3">
      <c r="A819" s="119"/>
      <c r="B819" s="119"/>
      <c r="C819" s="119"/>
      <c r="D819" s="119"/>
      <c r="E819" s="119"/>
      <c r="F819" s="119"/>
      <c r="G819" s="119"/>
      <c r="H819" s="119"/>
      <c r="I819" s="119"/>
      <c r="J819" s="119"/>
      <c r="K819" s="119"/>
      <c r="L819" s="119"/>
      <c r="M819" s="170"/>
    </row>
    <row r="820" spans="1:13" ht="18.75" x14ac:dyDescent="0.3">
      <c r="A820" s="119"/>
      <c r="B820" s="119"/>
      <c r="C820" s="119"/>
      <c r="D820" s="119"/>
      <c r="E820" s="119"/>
      <c r="F820" s="119"/>
      <c r="G820" s="119"/>
      <c r="H820" s="119"/>
      <c r="I820" s="119"/>
      <c r="J820" s="119"/>
      <c r="K820" s="119"/>
      <c r="L820" s="119"/>
      <c r="M820" s="170"/>
    </row>
    <row r="821" spans="1:13" ht="18.75" x14ac:dyDescent="0.3">
      <c r="A821" s="119"/>
      <c r="B821" s="119"/>
      <c r="C821" s="119"/>
      <c r="D821" s="119"/>
      <c r="E821" s="119"/>
      <c r="F821" s="119"/>
      <c r="G821" s="119"/>
      <c r="H821" s="119"/>
      <c r="I821" s="119"/>
      <c r="J821" s="119"/>
      <c r="K821" s="119"/>
      <c r="L821" s="119"/>
      <c r="M821" s="170"/>
    </row>
    <row r="822" spans="1:13" ht="18.75" x14ac:dyDescent="0.3">
      <c r="A822" s="119"/>
      <c r="B822" s="119"/>
      <c r="C822" s="119"/>
      <c r="D822" s="119"/>
      <c r="E822" s="119"/>
      <c r="F822" s="119"/>
      <c r="G822" s="119"/>
      <c r="H822" s="119"/>
      <c r="I822" s="119"/>
      <c r="J822" s="119"/>
      <c r="K822" s="119"/>
      <c r="L822" s="119"/>
      <c r="M822" s="170"/>
    </row>
    <row r="823" spans="1:13" ht="18.75" x14ac:dyDescent="0.3">
      <c r="A823" s="119"/>
      <c r="B823" s="119"/>
      <c r="C823" s="119"/>
      <c r="D823" s="119"/>
      <c r="E823" s="119"/>
      <c r="F823" s="119"/>
      <c r="G823" s="119"/>
      <c r="H823" s="119"/>
      <c r="I823" s="119"/>
      <c r="J823" s="119"/>
      <c r="K823" s="119"/>
      <c r="L823" s="119"/>
      <c r="M823" s="170"/>
    </row>
    <row r="824" spans="1:13" ht="18.75" x14ac:dyDescent="0.3">
      <c r="A824" s="119"/>
      <c r="B824" s="119"/>
      <c r="C824" s="119"/>
      <c r="D824" s="119"/>
      <c r="E824" s="119"/>
      <c r="F824" s="119"/>
      <c r="G824" s="119"/>
      <c r="H824" s="119"/>
      <c r="I824" s="119"/>
      <c r="J824" s="119"/>
      <c r="K824" s="119"/>
      <c r="L824" s="119"/>
      <c r="M824" s="170"/>
    </row>
    <row r="825" spans="1:13" ht="18.75" x14ac:dyDescent="0.3">
      <c r="A825" s="119"/>
      <c r="B825" s="119"/>
      <c r="C825" s="119"/>
      <c r="D825" s="119"/>
      <c r="E825" s="119"/>
      <c r="F825" s="119"/>
      <c r="G825" s="119"/>
      <c r="H825" s="119"/>
      <c r="I825" s="119"/>
      <c r="J825" s="119"/>
      <c r="K825" s="119"/>
      <c r="L825" s="119"/>
      <c r="M825" s="170"/>
    </row>
    <row r="826" spans="1:13" ht="18.75" x14ac:dyDescent="0.3">
      <c r="A826" s="119"/>
      <c r="B826" s="119"/>
      <c r="C826" s="119"/>
      <c r="D826" s="119"/>
      <c r="E826" s="119"/>
      <c r="F826" s="119"/>
      <c r="G826" s="119"/>
      <c r="H826" s="119"/>
      <c r="I826" s="119"/>
      <c r="J826" s="119"/>
      <c r="K826" s="119"/>
      <c r="L826" s="119"/>
      <c r="M826" s="170"/>
    </row>
    <row r="827" spans="1:13" ht="18.75" x14ac:dyDescent="0.3">
      <c r="A827" s="119"/>
      <c r="B827" s="119"/>
      <c r="C827" s="119"/>
      <c r="D827" s="119"/>
      <c r="E827" s="119"/>
      <c r="F827" s="119"/>
      <c r="G827" s="119"/>
      <c r="H827" s="119"/>
      <c r="I827" s="119"/>
      <c r="J827" s="119"/>
      <c r="K827" s="119"/>
      <c r="L827" s="119"/>
      <c r="M827" s="170"/>
    </row>
    <row r="828" spans="1:13" ht="18.75" x14ac:dyDescent="0.3">
      <c r="A828" s="119"/>
      <c r="B828" s="119"/>
      <c r="C828" s="119"/>
      <c r="D828" s="119"/>
      <c r="E828" s="119"/>
      <c r="F828" s="119"/>
      <c r="G828" s="119"/>
      <c r="H828" s="119"/>
      <c r="I828" s="119"/>
      <c r="J828" s="119"/>
      <c r="K828" s="119"/>
      <c r="L828" s="119"/>
      <c r="M828" s="170"/>
    </row>
    <row r="829" spans="1:13" ht="18.75" x14ac:dyDescent="0.3">
      <c r="A829" s="119"/>
      <c r="B829" s="119"/>
      <c r="C829" s="119"/>
      <c r="D829" s="119"/>
      <c r="E829" s="119"/>
      <c r="F829" s="119"/>
      <c r="G829" s="119"/>
      <c r="H829" s="119"/>
      <c r="I829" s="119"/>
      <c r="J829" s="119"/>
      <c r="K829" s="119"/>
      <c r="L829" s="119"/>
      <c r="M829" s="170"/>
    </row>
    <row r="830" spans="1:13" ht="18.75" x14ac:dyDescent="0.3">
      <c r="A830" s="119"/>
      <c r="B830" s="119"/>
      <c r="C830" s="119"/>
      <c r="D830" s="119"/>
      <c r="E830" s="119"/>
      <c r="F830" s="119"/>
      <c r="G830" s="119"/>
      <c r="H830" s="119"/>
      <c r="I830" s="119"/>
      <c r="J830" s="119"/>
      <c r="K830" s="119"/>
      <c r="L830" s="119"/>
      <c r="M830" s="170"/>
    </row>
    <row r="831" spans="1:13" ht="18.75" x14ac:dyDescent="0.3">
      <c r="A831" s="119"/>
      <c r="B831" s="119"/>
      <c r="C831" s="119"/>
      <c r="D831" s="119"/>
      <c r="E831" s="119"/>
      <c r="F831" s="119"/>
      <c r="G831" s="119"/>
      <c r="H831" s="119"/>
      <c r="I831" s="119"/>
      <c r="J831" s="119"/>
      <c r="K831" s="119"/>
      <c r="L831" s="119"/>
      <c r="M831" s="170"/>
    </row>
    <row r="832" spans="1:13" ht="18.75" x14ac:dyDescent="0.3">
      <c r="A832" s="119"/>
      <c r="B832" s="119"/>
      <c r="C832" s="119"/>
      <c r="D832" s="119"/>
      <c r="E832" s="119"/>
      <c r="F832" s="119"/>
      <c r="G832" s="119"/>
      <c r="H832" s="119"/>
      <c r="I832" s="119"/>
      <c r="J832" s="119"/>
      <c r="K832" s="119"/>
      <c r="L832" s="119"/>
      <c r="M832" s="170"/>
    </row>
    <row r="833" spans="1:13" ht="18.75" x14ac:dyDescent="0.3">
      <c r="A833" s="119"/>
      <c r="B833" s="119"/>
      <c r="C833" s="119"/>
      <c r="D833" s="119"/>
      <c r="E833" s="119"/>
      <c r="F833" s="119"/>
      <c r="G833" s="119"/>
      <c r="H833" s="119"/>
      <c r="I833" s="119"/>
      <c r="J833" s="119"/>
      <c r="K833" s="119"/>
      <c r="L833" s="119"/>
      <c r="M833" s="170"/>
    </row>
    <row r="834" spans="1:13" ht="18.75" x14ac:dyDescent="0.3">
      <c r="A834" s="119"/>
      <c r="B834" s="119"/>
      <c r="C834" s="119"/>
      <c r="D834" s="119"/>
      <c r="E834" s="119"/>
      <c r="F834" s="119"/>
      <c r="G834" s="119"/>
      <c r="H834" s="119"/>
      <c r="I834" s="119"/>
      <c r="J834" s="119"/>
      <c r="K834" s="119"/>
      <c r="L834" s="119"/>
      <c r="M834" s="170"/>
    </row>
    <row r="835" spans="1:13" ht="18.75" x14ac:dyDescent="0.3">
      <c r="A835" s="119"/>
      <c r="B835" s="119"/>
      <c r="C835" s="119"/>
      <c r="D835" s="119"/>
      <c r="E835" s="119"/>
      <c r="F835" s="119"/>
      <c r="G835" s="119"/>
      <c r="H835" s="119"/>
      <c r="I835" s="119"/>
      <c r="J835" s="119"/>
      <c r="K835" s="119"/>
      <c r="L835" s="119"/>
      <c r="M835" s="170"/>
    </row>
    <row r="836" spans="1:13" ht="18.75" x14ac:dyDescent="0.3">
      <c r="A836" s="119"/>
      <c r="B836" s="119"/>
      <c r="C836" s="119"/>
      <c r="D836" s="119"/>
      <c r="E836" s="119"/>
      <c r="F836" s="119"/>
      <c r="G836" s="119"/>
      <c r="H836" s="119"/>
      <c r="I836" s="119"/>
      <c r="J836" s="119"/>
      <c r="K836" s="119"/>
      <c r="L836" s="119"/>
      <c r="M836" s="170"/>
    </row>
    <row r="837" spans="1:13" ht="18.75" x14ac:dyDescent="0.3">
      <c r="A837" s="119"/>
      <c r="B837" s="119"/>
      <c r="C837" s="119"/>
      <c r="D837" s="119"/>
      <c r="E837" s="119"/>
      <c r="F837" s="119"/>
      <c r="G837" s="119"/>
      <c r="H837" s="119"/>
      <c r="I837" s="119"/>
      <c r="J837" s="119"/>
      <c r="K837" s="119"/>
      <c r="L837" s="119"/>
      <c r="M837" s="170"/>
    </row>
    <row r="838" spans="1:13" ht="18.75" x14ac:dyDescent="0.3">
      <c r="A838" s="119"/>
      <c r="B838" s="119"/>
      <c r="C838" s="119"/>
      <c r="D838" s="119"/>
      <c r="E838" s="119"/>
      <c r="F838" s="119"/>
      <c r="G838" s="119"/>
      <c r="H838" s="119"/>
      <c r="I838" s="119"/>
      <c r="J838" s="119"/>
      <c r="K838" s="119"/>
      <c r="L838" s="119"/>
      <c r="M838" s="170"/>
    </row>
    <row r="839" spans="1:13" ht="18.75" x14ac:dyDescent="0.3">
      <c r="A839" s="119"/>
      <c r="B839" s="119"/>
      <c r="C839" s="119"/>
      <c r="D839" s="119"/>
      <c r="E839" s="119"/>
      <c r="F839" s="119"/>
      <c r="G839" s="119"/>
      <c r="H839" s="119"/>
      <c r="I839" s="119"/>
      <c r="J839" s="119"/>
      <c r="K839" s="119"/>
      <c r="L839" s="119"/>
      <c r="M839" s="170"/>
    </row>
    <row r="840" spans="1:13" ht="18.75" x14ac:dyDescent="0.3">
      <c r="A840" s="119"/>
      <c r="B840" s="119"/>
      <c r="C840" s="119"/>
      <c r="D840" s="119"/>
      <c r="E840" s="119"/>
      <c r="F840" s="119"/>
      <c r="G840" s="119"/>
      <c r="H840" s="119"/>
      <c r="I840" s="119"/>
      <c r="J840" s="119"/>
      <c r="K840" s="119"/>
      <c r="L840" s="119"/>
      <c r="M840" s="170"/>
    </row>
    <row r="841" spans="1:13" ht="18.75" x14ac:dyDescent="0.3">
      <c r="A841" s="119"/>
      <c r="B841" s="119"/>
      <c r="C841" s="119"/>
      <c r="D841" s="119"/>
      <c r="E841" s="119"/>
      <c r="F841" s="119"/>
      <c r="G841" s="119"/>
      <c r="H841" s="119"/>
      <c r="I841" s="119"/>
      <c r="J841" s="119"/>
      <c r="K841" s="119"/>
      <c r="L841" s="119"/>
      <c r="M841" s="170"/>
    </row>
    <row r="842" spans="1:13" ht="18.75" x14ac:dyDescent="0.3">
      <c r="A842" s="119"/>
      <c r="B842" s="119"/>
      <c r="C842" s="119"/>
      <c r="D842" s="119"/>
      <c r="E842" s="119"/>
      <c r="F842" s="119"/>
      <c r="G842" s="119"/>
      <c r="H842" s="119"/>
      <c r="I842" s="119"/>
      <c r="J842" s="119"/>
      <c r="K842" s="119"/>
      <c r="L842" s="119"/>
      <c r="M842" s="170"/>
    </row>
    <row r="843" spans="1:13" ht="18.75" x14ac:dyDescent="0.3">
      <c r="A843" s="119"/>
      <c r="B843" s="119"/>
      <c r="C843" s="119"/>
      <c r="D843" s="119"/>
      <c r="E843" s="119"/>
      <c r="F843" s="119"/>
      <c r="G843" s="119"/>
      <c r="H843" s="119"/>
      <c r="I843" s="119"/>
      <c r="J843" s="119"/>
      <c r="K843" s="119"/>
      <c r="L843" s="119"/>
      <c r="M843" s="170"/>
    </row>
    <row r="844" spans="1:13" ht="18.75" x14ac:dyDescent="0.3">
      <c r="A844" s="119"/>
      <c r="B844" s="119"/>
      <c r="C844" s="119"/>
      <c r="D844" s="119"/>
      <c r="E844" s="119"/>
      <c r="F844" s="119"/>
      <c r="G844" s="119"/>
      <c r="H844" s="119"/>
      <c r="I844" s="119"/>
      <c r="J844" s="119"/>
      <c r="K844" s="119"/>
      <c r="L844" s="119"/>
      <c r="M844" s="170"/>
    </row>
    <row r="845" spans="1:13" ht="18.75" x14ac:dyDescent="0.3">
      <c r="A845" s="119"/>
      <c r="B845" s="119"/>
      <c r="C845" s="119"/>
      <c r="D845" s="119"/>
      <c r="E845" s="119"/>
      <c r="F845" s="119"/>
      <c r="G845" s="119"/>
      <c r="H845" s="119"/>
      <c r="I845" s="119"/>
      <c r="J845" s="119"/>
      <c r="K845" s="119"/>
      <c r="L845" s="119"/>
      <c r="M845" s="170"/>
    </row>
    <row r="846" spans="1:13" ht="18.75" x14ac:dyDescent="0.3">
      <c r="A846" s="119"/>
      <c r="B846" s="119"/>
      <c r="C846" s="119"/>
      <c r="D846" s="119"/>
      <c r="E846" s="119"/>
      <c r="F846" s="119"/>
      <c r="G846" s="119"/>
      <c r="H846" s="119"/>
      <c r="I846" s="119"/>
      <c r="J846" s="119"/>
      <c r="K846" s="119"/>
      <c r="L846" s="119"/>
      <c r="M846" s="170"/>
    </row>
    <row r="847" spans="1:13" ht="18.75" x14ac:dyDescent="0.3">
      <c r="A847" s="119"/>
      <c r="B847" s="119"/>
      <c r="C847" s="119"/>
      <c r="D847" s="119"/>
      <c r="E847" s="119"/>
      <c r="F847" s="119"/>
      <c r="G847" s="119"/>
      <c r="H847" s="119"/>
      <c r="I847" s="119"/>
      <c r="J847" s="119"/>
      <c r="K847" s="119"/>
      <c r="L847" s="119"/>
      <c r="M847" s="170"/>
    </row>
    <row r="848" spans="1:13" ht="18.75" x14ac:dyDescent="0.3">
      <c r="A848" s="119"/>
      <c r="B848" s="119"/>
      <c r="C848" s="119"/>
      <c r="D848" s="119"/>
      <c r="E848" s="119"/>
      <c r="F848" s="119"/>
      <c r="G848" s="119"/>
      <c r="H848" s="119"/>
      <c r="I848" s="119"/>
      <c r="J848" s="119"/>
      <c r="K848" s="119"/>
      <c r="L848" s="119"/>
      <c r="M848" s="170"/>
    </row>
    <row r="849" spans="1:13" ht="18.75" x14ac:dyDescent="0.3">
      <c r="A849" s="119"/>
      <c r="B849" s="119"/>
      <c r="C849" s="119"/>
      <c r="D849" s="119"/>
      <c r="E849" s="119"/>
      <c r="F849" s="119"/>
      <c r="G849" s="119"/>
      <c r="H849" s="119"/>
      <c r="I849" s="119"/>
      <c r="J849" s="119"/>
      <c r="K849" s="119"/>
      <c r="L849" s="119"/>
      <c r="M849" s="170"/>
    </row>
    <row r="850" spans="1:13" ht="18.75" x14ac:dyDescent="0.3">
      <c r="A850" s="119"/>
      <c r="B850" s="119"/>
      <c r="C850" s="119"/>
      <c r="D850" s="119"/>
      <c r="E850" s="119"/>
      <c r="F850" s="119"/>
      <c r="G850" s="119"/>
      <c r="H850" s="119"/>
      <c r="I850" s="119"/>
      <c r="J850" s="119"/>
      <c r="K850" s="119"/>
      <c r="L850" s="119"/>
      <c r="M850" s="170"/>
    </row>
    <row r="851" spans="1:13" ht="18.75" x14ac:dyDescent="0.3">
      <c r="A851" s="119"/>
      <c r="B851" s="119"/>
      <c r="C851" s="119"/>
      <c r="D851" s="119"/>
      <c r="E851" s="119"/>
      <c r="F851" s="119"/>
      <c r="G851" s="119"/>
      <c r="H851" s="119"/>
      <c r="I851" s="119"/>
      <c r="J851" s="119"/>
      <c r="K851" s="119"/>
      <c r="L851" s="119"/>
      <c r="M851" s="170"/>
    </row>
    <row r="852" spans="1:13" ht="18.75" x14ac:dyDescent="0.3">
      <c r="A852" s="119"/>
      <c r="B852" s="119"/>
      <c r="C852" s="119"/>
      <c r="D852" s="119"/>
      <c r="E852" s="119"/>
      <c r="F852" s="119"/>
      <c r="G852" s="119"/>
      <c r="H852" s="119"/>
      <c r="I852" s="119"/>
      <c r="J852" s="119"/>
      <c r="K852" s="119"/>
      <c r="L852" s="119"/>
      <c r="M852" s="170"/>
    </row>
    <row r="853" spans="1:13" ht="18.75" x14ac:dyDescent="0.3">
      <c r="A853" s="119"/>
      <c r="B853" s="119"/>
      <c r="C853" s="119"/>
      <c r="D853" s="119"/>
      <c r="E853" s="119"/>
      <c r="F853" s="119"/>
      <c r="G853" s="119"/>
      <c r="H853" s="119"/>
      <c r="I853" s="119"/>
      <c r="J853" s="119"/>
      <c r="K853" s="119"/>
      <c r="L853" s="119"/>
      <c r="M853" s="170"/>
    </row>
    <row r="854" spans="1:13" ht="18.75" x14ac:dyDescent="0.3">
      <c r="A854" s="119"/>
      <c r="B854" s="119"/>
      <c r="C854" s="119"/>
      <c r="D854" s="119"/>
      <c r="E854" s="119"/>
      <c r="F854" s="119"/>
      <c r="G854" s="119"/>
      <c r="H854" s="119"/>
      <c r="I854" s="119"/>
      <c r="J854" s="119"/>
      <c r="K854" s="119"/>
      <c r="L854" s="119"/>
      <c r="M854" s="170"/>
    </row>
    <row r="855" spans="1:13" ht="18.75" x14ac:dyDescent="0.3">
      <c r="A855" s="119"/>
      <c r="B855" s="119"/>
      <c r="C855" s="119"/>
      <c r="D855" s="119"/>
      <c r="E855" s="119"/>
      <c r="F855" s="119"/>
      <c r="G855" s="119"/>
      <c r="H855" s="119"/>
      <c r="I855" s="119"/>
      <c r="J855" s="119"/>
      <c r="K855" s="119"/>
      <c r="L855" s="119"/>
      <c r="M855" s="170"/>
    </row>
    <row r="856" spans="1:13" ht="18.75" x14ac:dyDescent="0.3">
      <c r="A856" s="119"/>
      <c r="B856" s="119"/>
      <c r="C856" s="119"/>
      <c r="D856" s="119"/>
      <c r="E856" s="119"/>
      <c r="F856" s="119"/>
      <c r="G856" s="119"/>
      <c r="H856" s="119"/>
      <c r="I856" s="119"/>
      <c r="J856" s="119"/>
      <c r="K856" s="119"/>
      <c r="L856" s="119"/>
      <c r="M856" s="170"/>
    </row>
    <row r="857" spans="1:13" ht="18.75" x14ac:dyDescent="0.3">
      <c r="A857" s="119"/>
      <c r="B857" s="119"/>
      <c r="C857" s="119"/>
      <c r="D857" s="119"/>
      <c r="E857" s="119"/>
      <c r="F857" s="119"/>
      <c r="G857" s="119"/>
      <c r="H857" s="119"/>
      <c r="I857" s="119"/>
      <c r="J857" s="119"/>
      <c r="K857" s="119"/>
      <c r="L857" s="119"/>
      <c r="M857" s="170"/>
    </row>
    <row r="858" spans="1:13" ht="18.75" x14ac:dyDescent="0.3">
      <c r="A858" s="119"/>
      <c r="B858" s="119"/>
      <c r="C858" s="119"/>
      <c r="D858" s="119"/>
      <c r="E858" s="119"/>
      <c r="F858" s="119"/>
      <c r="G858" s="119"/>
      <c r="H858" s="119"/>
      <c r="I858" s="119"/>
      <c r="J858" s="119"/>
      <c r="K858" s="119"/>
      <c r="L858" s="119"/>
      <c r="M858" s="170"/>
    </row>
    <row r="859" spans="1:13" ht="18.75" x14ac:dyDescent="0.3">
      <c r="A859" s="119"/>
      <c r="B859" s="119"/>
      <c r="C859" s="119"/>
      <c r="D859" s="119"/>
      <c r="E859" s="119"/>
      <c r="F859" s="119"/>
      <c r="G859" s="119"/>
      <c r="H859" s="119"/>
      <c r="I859" s="119"/>
      <c r="J859" s="119"/>
      <c r="K859" s="119"/>
      <c r="L859" s="119"/>
      <c r="M859" s="170"/>
    </row>
    <row r="860" spans="1:13" ht="18.75" x14ac:dyDescent="0.3">
      <c r="A860" s="119"/>
      <c r="B860" s="119"/>
      <c r="C860" s="119"/>
      <c r="D860" s="119"/>
      <c r="E860" s="119"/>
      <c r="F860" s="119"/>
      <c r="G860" s="119"/>
      <c r="H860" s="119"/>
      <c r="I860" s="119"/>
      <c r="J860" s="119"/>
      <c r="K860" s="119"/>
      <c r="L860" s="119"/>
      <c r="M860" s="170"/>
    </row>
    <row r="861" spans="1:13" ht="18.75" x14ac:dyDescent="0.3">
      <c r="A861" s="119"/>
      <c r="B861" s="119"/>
      <c r="C861" s="119"/>
      <c r="D861" s="119"/>
      <c r="E861" s="119"/>
      <c r="F861" s="119"/>
      <c r="G861" s="119"/>
      <c r="H861" s="119"/>
      <c r="I861" s="119"/>
      <c r="J861" s="119"/>
      <c r="K861" s="119"/>
      <c r="L861" s="119"/>
      <c r="M861" s="170"/>
    </row>
    <row r="862" spans="1:13" ht="18.75" x14ac:dyDescent="0.3">
      <c r="A862" s="119"/>
      <c r="B862" s="119"/>
      <c r="C862" s="119"/>
      <c r="D862" s="119"/>
      <c r="E862" s="119"/>
      <c r="F862" s="119"/>
      <c r="G862" s="119"/>
      <c r="H862" s="119"/>
      <c r="I862" s="119"/>
      <c r="J862" s="119"/>
      <c r="K862" s="119"/>
      <c r="L862" s="119"/>
      <c r="M862" s="170"/>
    </row>
    <row r="863" spans="1:13" ht="18.75" x14ac:dyDescent="0.3">
      <c r="A863" s="119"/>
      <c r="B863" s="119"/>
      <c r="C863" s="119"/>
      <c r="D863" s="119"/>
      <c r="E863" s="119"/>
      <c r="F863" s="119"/>
      <c r="G863" s="119"/>
      <c r="H863" s="119"/>
      <c r="I863" s="119"/>
      <c r="J863" s="119"/>
      <c r="K863" s="119"/>
      <c r="L863" s="119"/>
      <c r="M863" s="170"/>
    </row>
    <row r="864" spans="1:13" ht="18.75" x14ac:dyDescent="0.3">
      <c r="A864" s="119"/>
      <c r="B864" s="119"/>
      <c r="C864" s="119"/>
      <c r="D864" s="119"/>
      <c r="E864" s="119"/>
      <c r="F864" s="119"/>
      <c r="G864" s="119"/>
      <c r="H864" s="119"/>
      <c r="I864" s="119"/>
      <c r="J864" s="119"/>
      <c r="K864" s="119"/>
      <c r="L864" s="119"/>
      <c r="M864" s="170"/>
    </row>
    <row r="865" spans="1:13" ht="18.75" x14ac:dyDescent="0.3">
      <c r="A865" s="119"/>
      <c r="B865" s="119"/>
      <c r="C865" s="119"/>
      <c r="D865" s="119"/>
      <c r="E865" s="119"/>
      <c r="F865" s="119"/>
      <c r="G865" s="119"/>
      <c r="H865" s="119"/>
      <c r="I865" s="119"/>
      <c r="J865" s="119"/>
      <c r="K865" s="119"/>
      <c r="L865" s="119"/>
      <c r="M865" s="170"/>
    </row>
    <row r="866" spans="1:13" ht="18.75" x14ac:dyDescent="0.3">
      <c r="A866" s="119"/>
      <c r="B866" s="119"/>
      <c r="C866" s="119"/>
      <c r="D866" s="119"/>
      <c r="E866" s="119"/>
      <c r="F866" s="119"/>
      <c r="G866" s="119"/>
      <c r="H866" s="119"/>
      <c r="I866" s="119"/>
      <c r="J866" s="119"/>
      <c r="K866" s="119"/>
      <c r="L866" s="119"/>
      <c r="M866" s="170"/>
    </row>
    <row r="867" spans="1:13" ht="18.75" x14ac:dyDescent="0.3">
      <c r="A867" s="119"/>
      <c r="B867" s="119"/>
      <c r="C867" s="119"/>
      <c r="D867" s="119"/>
      <c r="E867" s="119"/>
      <c r="F867" s="119"/>
      <c r="G867" s="119"/>
      <c r="H867" s="119"/>
      <c r="I867" s="119"/>
      <c r="J867" s="119"/>
      <c r="K867" s="119"/>
      <c r="L867" s="119"/>
      <c r="M867" s="170"/>
    </row>
    <row r="868" spans="1:13" ht="18.75" x14ac:dyDescent="0.3">
      <c r="A868" s="119"/>
      <c r="B868" s="119"/>
      <c r="C868" s="119"/>
      <c r="D868" s="119"/>
      <c r="E868" s="119"/>
      <c r="F868" s="119"/>
      <c r="G868" s="119"/>
      <c r="H868" s="119"/>
      <c r="I868" s="119"/>
      <c r="J868" s="119"/>
      <c r="K868" s="119"/>
      <c r="L868" s="119"/>
      <c r="M868" s="170"/>
    </row>
    <row r="869" spans="1:13" ht="18.75" x14ac:dyDescent="0.3">
      <c r="A869" s="119"/>
      <c r="B869" s="119"/>
      <c r="C869" s="119"/>
      <c r="D869" s="119"/>
      <c r="E869" s="119"/>
      <c r="F869" s="119"/>
      <c r="G869" s="119"/>
      <c r="H869" s="119"/>
      <c r="I869" s="119"/>
      <c r="J869" s="119"/>
      <c r="K869" s="119"/>
      <c r="L869" s="119"/>
      <c r="M869" s="170"/>
    </row>
    <row r="870" spans="1:13" ht="18.75" x14ac:dyDescent="0.3">
      <c r="A870" s="119"/>
      <c r="B870" s="119"/>
      <c r="C870" s="119"/>
      <c r="D870" s="119"/>
      <c r="E870" s="119"/>
      <c r="F870" s="119"/>
      <c r="G870" s="119"/>
      <c r="H870" s="119"/>
      <c r="I870" s="119"/>
      <c r="J870" s="119"/>
      <c r="K870" s="119"/>
      <c r="L870" s="119"/>
      <c r="M870" s="170"/>
    </row>
    <row r="871" spans="1:13" ht="18.75" x14ac:dyDescent="0.3">
      <c r="A871" s="119"/>
      <c r="B871" s="119"/>
      <c r="C871" s="119"/>
      <c r="D871" s="119"/>
      <c r="E871" s="119"/>
      <c r="F871" s="119"/>
      <c r="G871" s="119"/>
      <c r="H871" s="119"/>
      <c r="I871" s="119"/>
      <c r="J871" s="119"/>
      <c r="K871" s="119"/>
      <c r="L871" s="119"/>
      <c r="M871" s="170"/>
    </row>
    <row r="872" spans="1:13" ht="18.75" x14ac:dyDescent="0.3">
      <c r="A872" s="119"/>
      <c r="B872" s="119"/>
      <c r="C872" s="119"/>
      <c r="D872" s="119"/>
      <c r="E872" s="119"/>
      <c r="F872" s="119"/>
      <c r="G872" s="119"/>
      <c r="H872" s="119"/>
      <c r="I872" s="119"/>
      <c r="J872" s="119"/>
      <c r="K872" s="119"/>
      <c r="L872" s="119"/>
      <c r="M872" s="170"/>
    </row>
    <row r="873" spans="1:13" ht="18.75" x14ac:dyDescent="0.3">
      <c r="A873" s="119"/>
      <c r="B873" s="119"/>
      <c r="C873" s="119"/>
      <c r="D873" s="119"/>
      <c r="E873" s="119"/>
      <c r="F873" s="119"/>
      <c r="G873" s="119"/>
      <c r="H873" s="119"/>
      <c r="I873" s="119"/>
      <c r="J873" s="119"/>
      <c r="K873" s="119"/>
      <c r="L873" s="119"/>
      <c r="M873" s="170"/>
    </row>
    <row r="874" spans="1:13" ht="18.75" x14ac:dyDescent="0.3">
      <c r="A874" s="119"/>
      <c r="B874" s="119"/>
      <c r="C874" s="119"/>
      <c r="D874" s="119"/>
      <c r="E874" s="119"/>
      <c r="F874" s="119"/>
      <c r="G874" s="119"/>
      <c r="H874" s="119"/>
      <c r="I874" s="119"/>
      <c r="J874" s="119"/>
      <c r="K874" s="119"/>
      <c r="L874" s="119"/>
      <c r="M874" s="170"/>
    </row>
    <row r="875" spans="1:13" ht="18.75" x14ac:dyDescent="0.3">
      <c r="A875" s="119"/>
      <c r="B875" s="119"/>
      <c r="C875" s="119"/>
      <c r="D875" s="119"/>
      <c r="E875" s="119"/>
      <c r="F875" s="119"/>
      <c r="G875" s="119"/>
      <c r="H875" s="119"/>
      <c r="I875" s="119"/>
      <c r="J875" s="119"/>
      <c r="K875" s="119"/>
      <c r="L875" s="119"/>
      <c r="M875" s="170"/>
    </row>
    <row r="876" spans="1:13" ht="18.75" x14ac:dyDescent="0.3">
      <c r="A876" s="119"/>
      <c r="B876" s="119"/>
      <c r="C876" s="119"/>
      <c r="D876" s="119"/>
      <c r="E876" s="119"/>
      <c r="F876" s="119"/>
      <c r="G876" s="119"/>
      <c r="H876" s="119"/>
      <c r="I876" s="119"/>
      <c r="J876" s="119"/>
      <c r="K876" s="119"/>
      <c r="L876" s="119"/>
      <c r="M876" s="170"/>
    </row>
    <row r="877" spans="1:13" ht="18.75" x14ac:dyDescent="0.3">
      <c r="A877" s="119"/>
      <c r="B877" s="119"/>
      <c r="C877" s="119"/>
      <c r="D877" s="119"/>
      <c r="E877" s="119"/>
      <c r="F877" s="119"/>
      <c r="G877" s="119"/>
      <c r="H877" s="119"/>
      <c r="I877" s="119"/>
      <c r="J877" s="119"/>
      <c r="K877" s="119"/>
      <c r="L877" s="119"/>
      <c r="M877" s="170"/>
    </row>
    <row r="878" spans="1:13" ht="18.75" x14ac:dyDescent="0.3">
      <c r="A878" s="119"/>
      <c r="B878" s="119"/>
      <c r="C878" s="119"/>
      <c r="D878" s="119"/>
      <c r="E878" s="119"/>
      <c r="F878" s="119"/>
      <c r="G878" s="119"/>
      <c r="H878" s="119"/>
      <c r="I878" s="119"/>
      <c r="J878" s="119"/>
      <c r="K878" s="119"/>
      <c r="L878" s="119"/>
      <c r="M878" s="170"/>
    </row>
    <row r="879" spans="1:13" ht="18.75" x14ac:dyDescent="0.3">
      <c r="A879" s="119"/>
      <c r="B879" s="119"/>
      <c r="C879" s="119"/>
      <c r="D879" s="119"/>
      <c r="E879" s="119"/>
      <c r="F879" s="119"/>
      <c r="G879" s="119"/>
      <c r="H879" s="119"/>
      <c r="I879" s="119"/>
      <c r="J879" s="119"/>
      <c r="K879" s="119"/>
      <c r="L879" s="119"/>
      <c r="M879" s="170"/>
    </row>
    <row r="880" spans="1:13" ht="18.75" x14ac:dyDescent="0.3">
      <c r="A880" s="119"/>
      <c r="B880" s="119"/>
      <c r="C880" s="119"/>
      <c r="D880" s="119"/>
      <c r="E880" s="119"/>
      <c r="F880" s="119"/>
      <c r="G880" s="119"/>
      <c r="H880" s="119"/>
      <c r="I880" s="119"/>
      <c r="J880" s="119"/>
      <c r="K880" s="119"/>
      <c r="L880" s="119"/>
      <c r="M880" s="170"/>
    </row>
    <row r="881" spans="1:13" ht="18.75" x14ac:dyDescent="0.3">
      <c r="A881" s="119"/>
      <c r="B881" s="119"/>
      <c r="C881" s="119"/>
      <c r="D881" s="119"/>
      <c r="E881" s="119"/>
      <c r="F881" s="119"/>
      <c r="G881" s="119"/>
      <c r="H881" s="119"/>
      <c r="I881" s="119"/>
      <c r="J881" s="119"/>
      <c r="K881" s="119"/>
      <c r="L881" s="119"/>
      <c r="M881" s="170"/>
    </row>
    <row r="882" spans="1:13" ht="18.75" x14ac:dyDescent="0.3">
      <c r="A882" s="119"/>
      <c r="B882" s="119"/>
      <c r="C882" s="119"/>
      <c r="D882" s="119"/>
      <c r="E882" s="119"/>
      <c r="F882" s="119"/>
      <c r="G882" s="119"/>
      <c r="H882" s="119"/>
      <c r="I882" s="119"/>
      <c r="J882" s="119"/>
      <c r="K882" s="119"/>
      <c r="L882" s="119"/>
      <c r="M882" s="170"/>
    </row>
    <row r="883" spans="1:13" ht="18.75" x14ac:dyDescent="0.3">
      <c r="A883" s="119"/>
      <c r="B883" s="119"/>
      <c r="C883" s="119"/>
      <c r="D883" s="119"/>
      <c r="E883" s="119"/>
      <c r="F883" s="119"/>
      <c r="G883" s="119"/>
      <c r="H883" s="119"/>
      <c r="I883" s="119"/>
      <c r="J883" s="119"/>
      <c r="K883" s="119"/>
      <c r="L883" s="119"/>
      <c r="M883" s="170"/>
    </row>
    <row r="884" spans="1:13" ht="18.75" x14ac:dyDescent="0.3">
      <c r="A884" s="119"/>
      <c r="B884" s="119"/>
      <c r="C884" s="119"/>
      <c r="D884" s="119"/>
      <c r="E884" s="119"/>
      <c r="F884" s="119"/>
      <c r="G884" s="119"/>
      <c r="H884" s="119"/>
      <c r="I884" s="119"/>
      <c r="J884" s="119"/>
      <c r="K884" s="119"/>
      <c r="L884" s="119"/>
      <c r="M884" s="170"/>
    </row>
    <row r="885" spans="1:13" ht="18.75" x14ac:dyDescent="0.3">
      <c r="A885" s="119"/>
      <c r="B885" s="119"/>
      <c r="C885" s="119"/>
      <c r="D885" s="119"/>
      <c r="E885" s="119"/>
      <c r="F885" s="119"/>
      <c r="G885" s="119"/>
      <c r="H885" s="119"/>
      <c r="I885" s="119"/>
      <c r="J885" s="119"/>
      <c r="K885" s="119"/>
      <c r="L885" s="119"/>
      <c r="M885" s="170"/>
    </row>
    <row r="886" spans="1:13" ht="18.75" x14ac:dyDescent="0.3">
      <c r="A886" s="119"/>
      <c r="B886" s="119"/>
      <c r="C886" s="119"/>
      <c r="D886" s="119"/>
      <c r="E886" s="119"/>
      <c r="F886" s="119"/>
      <c r="G886" s="119"/>
      <c r="H886" s="119"/>
      <c r="I886" s="119"/>
      <c r="J886" s="119"/>
      <c r="K886" s="119"/>
      <c r="L886" s="119"/>
      <c r="M886" s="170"/>
    </row>
    <row r="887" spans="1:13" ht="18.75" x14ac:dyDescent="0.3">
      <c r="A887" s="119"/>
      <c r="B887" s="119"/>
      <c r="C887" s="119"/>
      <c r="D887" s="119"/>
      <c r="E887" s="119"/>
      <c r="F887" s="119"/>
      <c r="G887" s="119"/>
      <c r="H887" s="119"/>
      <c r="I887" s="119"/>
      <c r="J887" s="119"/>
      <c r="K887" s="119"/>
      <c r="L887" s="119"/>
      <c r="M887" s="170"/>
    </row>
    <row r="888" spans="1:13" ht="15.75" customHeight="1" x14ac:dyDescent="0.3">
      <c r="A888" s="119"/>
      <c r="B888" s="119"/>
      <c r="C888" s="119"/>
      <c r="D888" s="119"/>
      <c r="E888" s="119"/>
      <c r="F888" s="119"/>
      <c r="G888" s="119"/>
      <c r="H888" s="119"/>
      <c r="I888" s="119"/>
      <c r="J888" s="119"/>
      <c r="K888" s="119"/>
      <c r="L888" s="119"/>
      <c r="M888" s="170"/>
    </row>
    <row r="889" spans="1:13" ht="15.75" customHeight="1" x14ac:dyDescent="0.3">
      <c r="A889" s="119"/>
      <c r="B889" s="119"/>
      <c r="C889" s="119"/>
      <c r="D889" s="119"/>
      <c r="E889" s="119"/>
      <c r="F889" s="119"/>
      <c r="G889" s="119"/>
      <c r="H889" s="119"/>
      <c r="I889" s="119"/>
      <c r="J889" s="119"/>
      <c r="K889" s="119"/>
      <c r="L889" s="119"/>
      <c r="M889" s="170"/>
    </row>
    <row r="890" spans="1:13" ht="15.75" customHeight="1" x14ac:dyDescent="0.3">
      <c r="A890" s="119"/>
      <c r="B890" s="119"/>
      <c r="C890" s="119"/>
      <c r="D890" s="119"/>
      <c r="E890" s="119"/>
      <c r="F890" s="119"/>
      <c r="G890" s="119"/>
      <c r="H890" s="119"/>
      <c r="I890" s="119"/>
      <c r="J890" s="119"/>
      <c r="K890" s="119"/>
      <c r="L890" s="119"/>
      <c r="M890" s="170"/>
    </row>
    <row r="891" spans="1:13" ht="15.75" customHeight="1" x14ac:dyDescent="0.3">
      <c r="A891" s="119"/>
      <c r="B891" s="119"/>
      <c r="C891" s="119"/>
      <c r="D891" s="119"/>
      <c r="E891" s="119"/>
      <c r="F891" s="119"/>
      <c r="G891" s="119"/>
      <c r="H891" s="119"/>
      <c r="I891" s="119"/>
      <c r="J891" s="119"/>
      <c r="K891" s="119"/>
      <c r="L891" s="119"/>
      <c r="M891" s="170"/>
    </row>
    <row r="892" spans="1:13" ht="15.75" customHeight="1" x14ac:dyDescent="0.3">
      <c r="A892" s="119"/>
      <c r="B892" s="119"/>
      <c r="C892" s="119"/>
      <c r="D892" s="119"/>
      <c r="E892" s="119"/>
      <c r="F892" s="119"/>
      <c r="G892" s="119"/>
      <c r="H892" s="119"/>
      <c r="I892" s="119"/>
      <c r="J892" s="119"/>
      <c r="K892" s="119"/>
      <c r="L892" s="119"/>
      <c r="M892" s="170"/>
    </row>
    <row r="893" spans="1:13" ht="15.75" customHeight="1" x14ac:dyDescent="0.3">
      <c r="A893" s="119"/>
      <c r="B893" s="119"/>
      <c r="C893" s="119"/>
      <c r="D893" s="119"/>
      <c r="E893" s="119"/>
      <c r="F893" s="119"/>
      <c r="G893" s="119"/>
      <c r="H893" s="119"/>
      <c r="I893" s="119"/>
      <c r="J893" s="119"/>
      <c r="K893" s="119"/>
      <c r="L893" s="119"/>
      <c r="M893" s="170"/>
    </row>
    <row r="894" spans="1:13" ht="15.75" customHeight="1" x14ac:dyDescent="0.3">
      <c r="A894" s="119"/>
      <c r="B894" s="119"/>
      <c r="C894" s="119"/>
      <c r="D894" s="119"/>
      <c r="E894" s="119"/>
      <c r="F894" s="119"/>
      <c r="G894" s="119"/>
      <c r="H894" s="119"/>
      <c r="I894" s="119"/>
      <c r="J894" s="119"/>
      <c r="K894" s="119"/>
      <c r="L894" s="119"/>
      <c r="M894" s="170"/>
    </row>
    <row r="895" spans="1:13" ht="15.75" customHeight="1" x14ac:dyDescent="0.3">
      <c r="A895" s="119"/>
      <c r="B895" s="119"/>
      <c r="C895" s="119"/>
      <c r="D895" s="119"/>
      <c r="E895" s="119"/>
      <c r="F895" s="119"/>
      <c r="G895" s="119"/>
      <c r="H895" s="119"/>
      <c r="I895" s="119"/>
      <c r="J895" s="119"/>
      <c r="K895" s="119"/>
      <c r="L895" s="119"/>
      <c r="M895" s="170"/>
    </row>
    <row r="896" spans="1:13" ht="15.75" customHeight="1" x14ac:dyDescent="0.3">
      <c r="A896" s="119"/>
      <c r="B896" s="119"/>
      <c r="C896" s="119"/>
      <c r="D896" s="119"/>
      <c r="E896" s="119"/>
      <c r="F896" s="119"/>
      <c r="G896" s="119"/>
      <c r="H896" s="119"/>
      <c r="I896" s="119"/>
      <c r="J896" s="119"/>
      <c r="K896" s="119"/>
      <c r="L896" s="119"/>
      <c r="M896" s="170"/>
    </row>
    <row r="897" spans="1:13" ht="15.75" customHeight="1" x14ac:dyDescent="0.3">
      <c r="A897" s="119"/>
      <c r="B897" s="119"/>
      <c r="C897" s="119"/>
      <c r="D897" s="119"/>
      <c r="E897" s="119"/>
      <c r="F897" s="119"/>
      <c r="G897" s="119"/>
      <c r="H897" s="119"/>
      <c r="I897" s="119"/>
      <c r="J897" s="119"/>
      <c r="K897" s="119"/>
      <c r="L897" s="119"/>
      <c r="M897" s="170"/>
    </row>
    <row r="898" spans="1:13" ht="15.75" customHeight="1" x14ac:dyDescent="0.3">
      <c r="A898" s="119"/>
      <c r="B898" s="119"/>
      <c r="C898" s="119"/>
      <c r="D898" s="119"/>
      <c r="E898" s="119"/>
      <c r="F898" s="119"/>
      <c r="G898" s="119"/>
      <c r="H898" s="119"/>
      <c r="I898" s="119"/>
      <c r="J898" s="119"/>
      <c r="K898" s="119"/>
      <c r="L898" s="119"/>
      <c r="M898" s="170"/>
    </row>
    <row r="899" spans="1:13" ht="15.75" customHeight="1" x14ac:dyDescent="0.3">
      <c r="A899" s="119"/>
      <c r="B899" s="119"/>
      <c r="C899" s="119"/>
      <c r="D899" s="119"/>
      <c r="E899" s="119"/>
      <c r="F899" s="119"/>
      <c r="G899" s="119"/>
      <c r="H899" s="119"/>
      <c r="I899" s="119"/>
      <c r="J899" s="119"/>
      <c r="K899" s="119"/>
      <c r="L899" s="119"/>
      <c r="M899" s="170"/>
    </row>
    <row r="900" spans="1:13" ht="15.75" customHeight="1" x14ac:dyDescent="0.3">
      <c r="A900" s="119"/>
      <c r="B900" s="119"/>
      <c r="C900" s="119"/>
      <c r="D900" s="119"/>
      <c r="E900" s="119"/>
      <c r="F900" s="119"/>
      <c r="G900" s="119"/>
      <c r="H900" s="119"/>
      <c r="I900" s="119"/>
      <c r="J900" s="119"/>
      <c r="K900" s="119"/>
      <c r="L900" s="119"/>
      <c r="M900" s="170"/>
    </row>
    <row r="901" spans="1:13" ht="15.75" customHeight="1" x14ac:dyDescent="0.3">
      <c r="A901" s="119"/>
      <c r="B901" s="119"/>
      <c r="C901" s="119"/>
      <c r="D901" s="119"/>
      <c r="E901" s="119"/>
      <c r="F901" s="119"/>
      <c r="G901" s="119"/>
      <c r="H901" s="119"/>
      <c r="I901" s="119"/>
      <c r="J901" s="119"/>
      <c r="K901" s="119"/>
      <c r="L901" s="119"/>
      <c r="M901" s="170"/>
    </row>
    <row r="902" spans="1:13" ht="15.75" customHeight="1" x14ac:dyDescent="0.3">
      <c r="A902" s="119"/>
      <c r="B902" s="119"/>
      <c r="C902" s="119"/>
      <c r="D902" s="119"/>
      <c r="E902" s="119"/>
      <c r="F902" s="119"/>
      <c r="G902" s="119"/>
      <c r="H902" s="119"/>
      <c r="I902" s="119"/>
      <c r="J902" s="119"/>
      <c r="K902" s="119"/>
      <c r="L902" s="119"/>
      <c r="M902" s="170"/>
    </row>
    <row r="903" spans="1:13" ht="15.75" customHeight="1" x14ac:dyDescent="0.3">
      <c r="A903" s="119"/>
      <c r="B903" s="119"/>
      <c r="C903" s="119"/>
      <c r="D903" s="119"/>
      <c r="E903" s="119"/>
      <c r="F903" s="119"/>
      <c r="G903" s="119"/>
      <c r="H903" s="119"/>
      <c r="I903" s="119"/>
      <c r="J903" s="119"/>
      <c r="K903" s="119"/>
      <c r="L903" s="119"/>
      <c r="M903" s="170"/>
    </row>
    <row r="904" spans="1:13" ht="15.75" customHeight="1" x14ac:dyDescent="0.3">
      <c r="A904" s="119"/>
      <c r="B904" s="119"/>
      <c r="C904" s="119"/>
      <c r="D904" s="119"/>
      <c r="E904" s="119"/>
      <c r="F904" s="119"/>
      <c r="G904" s="119"/>
      <c r="H904" s="119"/>
      <c r="I904" s="119"/>
      <c r="J904" s="119"/>
      <c r="K904" s="119"/>
      <c r="L904" s="119"/>
      <c r="M904" s="170"/>
    </row>
    <row r="905" spans="1:13" ht="15.75" customHeight="1" x14ac:dyDescent="0.3">
      <c r="A905" s="119"/>
      <c r="B905" s="119"/>
      <c r="C905" s="119"/>
      <c r="D905" s="119"/>
      <c r="E905" s="119"/>
      <c r="F905" s="119"/>
      <c r="G905" s="119"/>
      <c r="H905" s="119"/>
      <c r="I905" s="119"/>
      <c r="J905" s="119"/>
      <c r="K905" s="119"/>
      <c r="L905" s="119"/>
      <c r="M905" s="170"/>
    </row>
    <row r="906" spans="1:13" ht="15.75" customHeight="1" x14ac:dyDescent="0.3">
      <c r="A906" s="119"/>
      <c r="B906" s="119"/>
      <c r="C906" s="119"/>
      <c r="D906" s="119"/>
      <c r="E906" s="119"/>
      <c r="F906" s="119"/>
      <c r="G906" s="119"/>
      <c r="H906" s="119"/>
      <c r="I906" s="119"/>
      <c r="J906" s="119"/>
      <c r="K906" s="119"/>
      <c r="L906" s="119"/>
      <c r="M906" s="170"/>
    </row>
    <row r="907" spans="1:13" ht="15.75" customHeight="1" x14ac:dyDescent="0.3">
      <c r="A907" s="119"/>
      <c r="B907" s="119"/>
      <c r="C907" s="119"/>
      <c r="D907" s="119"/>
      <c r="E907" s="119"/>
      <c r="F907" s="119"/>
      <c r="G907" s="119"/>
      <c r="H907" s="119"/>
      <c r="I907" s="119"/>
      <c r="J907" s="119"/>
      <c r="K907" s="119"/>
      <c r="L907" s="119"/>
      <c r="M907" s="170"/>
    </row>
    <row r="908" spans="1:13" ht="15.75" customHeight="1" x14ac:dyDescent="0.3">
      <c r="A908" s="119"/>
      <c r="B908" s="119"/>
      <c r="C908" s="119"/>
      <c r="D908" s="119"/>
      <c r="E908" s="119"/>
      <c r="F908" s="119"/>
      <c r="G908" s="119"/>
      <c r="H908" s="119"/>
      <c r="I908" s="119"/>
      <c r="J908" s="119"/>
      <c r="K908" s="119"/>
      <c r="L908" s="119"/>
      <c r="M908" s="170"/>
    </row>
    <row r="909" spans="1:13" ht="15.75" customHeight="1" x14ac:dyDescent="0.3">
      <c r="A909" s="119"/>
      <c r="B909" s="119"/>
      <c r="C909" s="119"/>
      <c r="D909" s="119"/>
      <c r="E909" s="119"/>
      <c r="F909" s="119"/>
      <c r="G909" s="119"/>
      <c r="H909" s="119"/>
      <c r="I909" s="119"/>
      <c r="J909" s="119"/>
      <c r="K909" s="119"/>
      <c r="L909" s="119"/>
      <c r="M909" s="170"/>
    </row>
    <row r="910" spans="1:13" ht="15.75" customHeight="1" x14ac:dyDescent="0.3">
      <c r="A910" s="119"/>
      <c r="B910" s="119"/>
      <c r="C910" s="119"/>
      <c r="D910" s="119"/>
      <c r="E910" s="119"/>
      <c r="F910" s="119"/>
      <c r="G910" s="119"/>
      <c r="H910" s="119"/>
      <c r="I910" s="119"/>
      <c r="J910" s="119"/>
      <c r="K910" s="119"/>
      <c r="L910" s="119"/>
      <c r="M910" s="170"/>
    </row>
    <row r="911" spans="1:13" ht="15.75" customHeight="1" x14ac:dyDescent="0.3">
      <c r="A911" s="119"/>
      <c r="B911" s="119"/>
      <c r="C911" s="119"/>
      <c r="D911" s="119"/>
      <c r="E911" s="119"/>
      <c r="F911" s="119"/>
      <c r="G911" s="119"/>
      <c r="H911" s="119"/>
      <c r="I911" s="119"/>
      <c r="J911" s="119"/>
      <c r="K911" s="119"/>
      <c r="L911" s="119"/>
      <c r="M911" s="170"/>
    </row>
    <row r="912" spans="1:13" ht="15.75" customHeight="1" x14ac:dyDescent="0.3">
      <c r="A912" s="119"/>
      <c r="B912" s="119"/>
      <c r="C912" s="119"/>
      <c r="D912" s="119"/>
      <c r="E912" s="119"/>
      <c r="F912" s="119"/>
      <c r="G912" s="119"/>
      <c r="H912" s="119"/>
      <c r="I912" s="119"/>
      <c r="J912" s="119"/>
      <c r="K912" s="119"/>
      <c r="L912" s="119"/>
      <c r="M912" s="170"/>
    </row>
    <row r="913" spans="1:13" ht="15.75" customHeight="1" x14ac:dyDescent="0.3">
      <c r="A913" s="119"/>
      <c r="B913" s="119"/>
      <c r="C913" s="119"/>
      <c r="D913" s="119"/>
      <c r="E913" s="119"/>
      <c r="F913" s="119"/>
      <c r="G913" s="119"/>
      <c r="H913" s="119"/>
      <c r="I913" s="119"/>
      <c r="J913" s="119"/>
      <c r="K913" s="119"/>
      <c r="L913" s="119"/>
      <c r="M913" s="170"/>
    </row>
    <row r="914" spans="1:13" ht="15.75" customHeight="1" x14ac:dyDescent="0.3">
      <c r="A914" s="119"/>
      <c r="B914" s="119"/>
      <c r="C914" s="119"/>
      <c r="D914" s="119"/>
      <c r="E914" s="119"/>
      <c r="F914" s="119"/>
      <c r="G914" s="119"/>
      <c r="H914" s="119"/>
      <c r="I914" s="119"/>
      <c r="J914" s="119"/>
      <c r="K914" s="119"/>
      <c r="L914" s="119"/>
      <c r="M914" s="170"/>
    </row>
    <row r="915" spans="1:13" ht="15.75" customHeight="1" x14ac:dyDescent="0.3">
      <c r="A915" s="119"/>
      <c r="B915" s="119"/>
      <c r="C915" s="119"/>
      <c r="D915" s="119"/>
      <c r="E915" s="119"/>
      <c r="F915" s="119"/>
      <c r="G915" s="119"/>
      <c r="H915" s="119"/>
      <c r="I915" s="119"/>
      <c r="J915" s="119"/>
      <c r="K915" s="119"/>
      <c r="L915" s="119"/>
      <c r="M915" s="170"/>
    </row>
    <row r="916" spans="1:13" ht="15.75" customHeight="1" x14ac:dyDescent="0.3">
      <c r="A916" s="119"/>
      <c r="B916" s="119"/>
      <c r="C916" s="119"/>
      <c r="D916" s="119"/>
      <c r="E916" s="119"/>
      <c r="F916" s="119"/>
      <c r="G916" s="119"/>
      <c r="H916" s="119"/>
      <c r="I916" s="119"/>
      <c r="J916" s="119"/>
      <c r="K916" s="119"/>
      <c r="L916" s="119"/>
      <c r="M916" s="170"/>
    </row>
    <row r="917" spans="1:13" ht="15.75" customHeight="1" x14ac:dyDescent="0.3">
      <c r="A917" s="119"/>
      <c r="B917" s="119"/>
      <c r="C917" s="119"/>
      <c r="D917" s="119"/>
      <c r="E917" s="119"/>
      <c r="F917" s="119"/>
      <c r="G917" s="119"/>
      <c r="H917" s="119"/>
      <c r="I917" s="119"/>
      <c r="J917" s="119"/>
      <c r="K917" s="119"/>
      <c r="L917" s="119"/>
      <c r="M917" s="170"/>
    </row>
    <row r="918" spans="1:13" ht="15.75" customHeight="1" x14ac:dyDescent="0.3">
      <c r="A918" s="119"/>
      <c r="B918" s="119"/>
      <c r="C918" s="119"/>
      <c r="D918" s="119"/>
      <c r="E918" s="119"/>
      <c r="F918" s="119"/>
      <c r="G918" s="119"/>
      <c r="H918" s="119"/>
      <c r="I918" s="119"/>
      <c r="J918" s="119"/>
      <c r="K918" s="119"/>
      <c r="L918" s="119"/>
      <c r="M918" s="170"/>
    </row>
    <row r="919" spans="1:13" ht="15.75" customHeight="1" x14ac:dyDescent="0.3">
      <c r="A919" s="119"/>
      <c r="B919" s="119"/>
      <c r="C919" s="119"/>
      <c r="D919" s="119"/>
      <c r="E919" s="119"/>
      <c r="F919" s="119"/>
      <c r="G919" s="119"/>
      <c r="H919" s="119"/>
      <c r="I919" s="119"/>
      <c r="J919" s="119"/>
      <c r="K919" s="119"/>
      <c r="L919" s="119"/>
      <c r="M919" s="170"/>
    </row>
    <row r="920" spans="1:13" ht="15.75" customHeight="1" x14ac:dyDescent="0.3">
      <c r="A920" s="119"/>
      <c r="B920" s="119"/>
      <c r="C920" s="119"/>
      <c r="D920" s="119"/>
      <c r="E920" s="119"/>
      <c r="F920" s="119"/>
      <c r="G920" s="119"/>
      <c r="H920" s="119"/>
      <c r="I920" s="119"/>
      <c r="J920" s="119"/>
      <c r="K920" s="119"/>
      <c r="L920" s="119"/>
      <c r="M920" s="170"/>
    </row>
    <row r="921" spans="1:13" ht="15.75" customHeight="1" x14ac:dyDescent="0.3">
      <c r="A921" s="119"/>
      <c r="B921" s="119"/>
      <c r="C921" s="119"/>
      <c r="D921" s="119"/>
      <c r="E921" s="119"/>
      <c r="F921" s="119"/>
      <c r="G921" s="119"/>
      <c r="H921" s="119"/>
      <c r="I921" s="119"/>
      <c r="J921" s="119"/>
      <c r="K921" s="119"/>
      <c r="L921" s="119"/>
      <c r="M921" s="170"/>
    </row>
    <row r="922" spans="1:13" ht="15.75" customHeight="1" x14ac:dyDescent="0.3">
      <c r="A922" s="119"/>
      <c r="B922" s="119"/>
      <c r="C922" s="119"/>
      <c r="D922" s="119"/>
      <c r="E922" s="119"/>
      <c r="F922" s="119"/>
      <c r="G922" s="119"/>
      <c r="H922" s="119"/>
      <c r="I922" s="119"/>
      <c r="J922" s="119"/>
      <c r="K922" s="119"/>
      <c r="L922" s="119"/>
      <c r="M922" s="170"/>
    </row>
    <row r="923" spans="1:13" ht="15.75" customHeight="1" x14ac:dyDescent="0.3">
      <c r="A923" s="119"/>
      <c r="B923" s="119"/>
      <c r="C923" s="119"/>
      <c r="D923" s="119"/>
      <c r="E923" s="119"/>
      <c r="F923" s="119"/>
      <c r="G923" s="119"/>
      <c r="H923" s="119"/>
      <c r="I923" s="119"/>
      <c r="J923" s="119"/>
      <c r="K923" s="119"/>
      <c r="L923" s="119"/>
      <c r="M923" s="170"/>
    </row>
    <row r="924" spans="1:13" ht="15.75" customHeight="1" x14ac:dyDescent="0.3">
      <c r="A924" s="119"/>
      <c r="B924" s="119"/>
      <c r="C924" s="119"/>
      <c r="D924" s="119"/>
      <c r="E924" s="119"/>
      <c r="F924" s="119"/>
      <c r="G924" s="119"/>
      <c r="H924" s="119"/>
      <c r="I924" s="119"/>
      <c r="J924" s="119"/>
      <c r="K924" s="119"/>
      <c r="L924" s="119"/>
      <c r="M924" s="170"/>
    </row>
    <row r="925" spans="1:13" ht="15.75" customHeight="1" x14ac:dyDescent="0.3">
      <c r="A925" s="119"/>
      <c r="B925" s="119"/>
      <c r="C925" s="119"/>
      <c r="D925" s="119"/>
      <c r="E925" s="119"/>
      <c r="F925" s="119"/>
      <c r="G925" s="119"/>
      <c r="H925" s="119"/>
      <c r="I925" s="119"/>
      <c r="J925" s="119"/>
      <c r="K925" s="119"/>
      <c r="L925" s="119"/>
      <c r="M925" s="170"/>
    </row>
    <row r="926" spans="1:13" ht="15.75" customHeight="1" x14ac:dyDescent="0.3">
      <c r="A926" s="119"/>
      <c r="B926" s="119"/>
      <c r="C926" s="119"/>
      <c r="D926" s="119"/>
      <c r="E926" s="119"/>
      <c r="F926" s="119"/>
      <c r="G926" s="119"/>
      <c r="H926" s="119"/>
      <c r="I926" s="119"/>
      <c r="J926" s="119"/>
      <c r="K926" s="119"/>
      <c r="L926" s="119"/>
      <c r="M926" s="170"/>
    </row>
    <row r="927" spans="1:13" ht="15.75" customHeight="1" x14ac:dyDescent="0.3">
      <c r="A927" s="119"/>
      <c r="B927" s="119"/>
      <c r="C927" s="119"/>
      <c r="D927" s="119"/>
      <c r="E927" s="119"/>
      <c r="F927" s="119"/>
      <c r="G927" s="119"/>
      <c r="H927" s="119"/>
      <c r="I927" s="119"/>
      <c r="J927" s="119"/>
      <c r="K927" s="119"/>
      <c r="L927" s="119"/>
      <c r="M927" s="170"/>
    </row>
    <row r="928" spans="1:13" ht="15.75" customHeight="1" x14ac:dyDescent="0.3">
      <c r="A928" s="119"/>
      <c r="B928" s="119"/>
      <c r="C928" s="119"/>
      <c r="D928" s="119"/>
      <c r="E928" s="119"/>
      <c r="F928" s="119"/>
      <c r="G928" s="119"/>
      <c r="H928" s="119"/>
      <c r="I928" s="119"/>
      <c r="J928" s="119"/>
      <c r="K928" s="119"/>
      <c r="L928" s="119"/>
      <c r="M928" s="170"/>
    </row>
    <row r="929" spans="1:13" ht="15.75" customHeight="1" x14ac:dyDescent="0.3">
      <c r="A929" s="119"/>
      <c r="B929" s="119"/>
      <c r="C929" s="119"/>
      <c r="D929" s="119"/>
      <c r="E929" s="119"/>
      <c r="F929" s="119"/>
      <c r="G929" s="119"/>
      <c r="H929" s="119"/>
      <c r="I929" s="119"/>
      <c r="J929" s="119"/>
      <c r="K929" s="119"/>
      <c r="L929" s="119"/>
      <c r="M929" s="170"/>
    </row>
    <row r="930" spans="1:13" ht="15.75" customHeight="1" x14ac:dyDescent="0.3">
      <c r="A930" s="119"/>
      <c r="B930" s="119"/>
      <c r="C930" s="119"/>
      <c r="D930" s="119"/>
      <c r="E930" s="119"/>
      <c r="F930" s="119"/>
      <c r="G930" s="119"/>
      <c r="H930" s="119"/>
      <c r="I930" s="119"/>
      <c r="J930" s="119"/>
      <c r="K930" s="119"/>
      <c r="L930" s="119"/>
      <c r="M930" s="170"/>
    </row>
    <row r="931" spans="1:13" ht="15.75" customHeight="1" x14ac:dyDescent="0.3">
      <c r="A931" s="119"/>
      <c r="B931" s="119"/>
      <c r="C931" s="119"/>
      <c r="D931" s="119"/>
      <c r="E931" s="119"/>
      <c r="F931" s="119"/>
      <c r="G931" s="119"/>
      <c r="H931" s="119"/>
      <c r="I931" s="119"/>
      <c r="J931" s="119"/>
      <c r="K931" s="119"/>
      <c r="L931" s="119"/>
      <c r="M931" s="170"/>
    </row>
    <row r="932" spans="1:13" ht="15.75" customHeight="1" x14ac:dyDescent="0.3">
      <c r="A932" s="119"/>
      <c r="B932" s="119"/>
      <c r="C932" s="119"/>
      <c r="D932" s="119"/>
      <c r="E932" s="119"/>
      <c r="F932" s="119"/>
      <c r="G932" s="119"/>
      <c r="H932" s="119"/>
      <c r="I932" s="119"/>
      <c r="J932" s="119"/>
      <c r="K932" s="119"/>
      <c r="L932" s="119"/>
      <c r="M932" s="170"/>
    </row>
    <row r="933" spans="1:13" ht="15.75" customHeight="1" x14ac:dyDescent="0.3">
      <c r="A933" s="119"/>
      <c r="B933" s="119"/>
      <c r="C933" s="119"/>
      <c r="D933" s="119"/>
      <c r="E933" s="119"/>
      <c r="F933" s="119"/>
      <c r="G933" s="119"/>
      <c r="H933" s="119"/>
      <c r="I933" s="119"/>
      <c r="J933" s="119"/>
      <c r="K933" s="119"/>
      <c r="L933" s="119"/>
      <c r="M933" s="170"/>
    </row>
    <row r="934" spans="1:13" ht="15.75" customHeight="1" x14ac:dyDescent="0.3">
      <c r="A934" s="119"/>
      <c r="B934" s="119"/>
      <c r="C934" s="119"/>
      <c r="D934" s="119"/>
      <c r="E934" s="119"/>
      <c r="F934" s="119"/>
      <c r="G934" s="119"/>
      <c r="H934" s="119"/>
      <c r="I934" s="119"/>
      <c r="J934" s="119"/>
      <c r="K934" s="119"/>
      <c r="L934" s="119"/>
      <c r="M934" s="170"/>
    </row>
    <row r="935" spans="1:13" ht="15.75" customHeight="1" x14ac:dyDescent="0.3">
      <c r="A935" s="119"/>
      <c r="B935" s="119"/>
      <c r="C935" s="119"/>
      <c r="D935" s="119"/>
      <c r="E935" s="119"/>
      <c r="F935" s="119"/>
      <c r="G935" s="119"/>
      <c r="H935" s="119"/>
      <c r="I935" s="119"/>
      <c r="J935" s="119"/>
      <c r="K935" s="119"/>
      <c r="L935" s="119"/>
      <c r="M935" s="170"/>
    </row>
    <row r="936" spans="1:13" ht="15.75" customHeight="1" x14ac:dyDescent="0.3">
      <c r="A936" s="119"/>
      <c r="B936" s="119"/>
      <c r="C936" s="119"/>
      <c r="D936" s="119"/>
      <c r="E936" s="119"/>
      <c r="F936" s="119"/>
      <c r="G936" s="119"/>
      <c r="H936" s="119"/>
      <c r="I936" s="119"/>
      <c r="J936" s="119"/>
      <c r="K936" s="119"/>
      <c r="L936" s="119"/>
      <c r="M936" s="170"/>
    </row>
    <row r="937" spans="1:13" ht="15.75" customHeight="1" x14ac:dyDescent="0.3">
      <c r="A937" s="119"/>
      <c r="B937" s="119"/>
      <c r="C937" s="119"/>
      <c r="D937" s="119"/>
      <c r="E937" s="119"/>
      <c r="F937" s="119"/>
      <c r="G937" s="119"/>
      <c r="H937" s="119"/>
      <c r="I937" s="119"/>
      <c r="J937" s="119"/>
      <c r="K937" s="119"/>
      <c r="L937" s="119"/>
      <c r="M937" s="170"/>
    </row>
    <row r="938" spans="1:13" ht="15.75" customHeight="1" x14ac:dyDescent="0.3">
      <c r="A938" s="119"/>
      <c r="B938" s="119"/>
      <c r="C938" s="119"/>
      <c r="D938" s="119"/>
      <c r="E938" s="119"/>
      <c r="F938" s="119"/>
      <c r="G938" s="119"/>
      <c r="H938" s="119"/>
      <c r="I938" s="119"/>
      <c r="J938" s="119"/>
      <c r="K938" s="119"/>
      <c r="L938" s="119"/>
      <c r="M938" s="170"/>
    </row>
    <row r="939" spans="1:13" ht="15.75" customHeight="1" x14ac:dyDescent="0.3">
      <c r="A939" s="119"/>
      <c r="B939" s="119"/>
      <c r="C939" s="119"/>
      <c r="D939" s="119"/>
      <c r="E939" s="119"/>
      <c r="F939" s="119"/>
      <c r="G939" s="119"/>
      <c r="H939" s="119"/>
      <c r="I939" s="119"/>
      <c r="J939" s="119"/>
      <c r="K939" s="119"/>
      <c r="L939" s="119"/>
      <c r="M939" s="170"/>
    </row>
    <row r="940" spans="1:13" ht="15.75" customHeight="1" x14ac:dyDescent="0.3">
      <c r="A940" s="119"/>
      <c r="B940" s="119"/>
      <c r="C940" s="119"/>
      <c r="D940" s="119"/>
      <c r="E940" s="119"/>
      <c r="F940" s="119"/>
      <c r="G940" s="119"/>
      <c r="H940" s="119"/>
      <c r="I940" s="119"/>
      <c r="J940" s="119"/>
      <c r="K940" s="119"/>
      <c r="L940" s="119"/>
      <c r="M940" s="170"/>
    </row>
    <row r="941" spans="1:13" ht="15.75" customHeight="1" x14ac:dyDescent="0.3">
      <c r="A941" s="119"/>
      <c r="B941" s="119"/>
      <c r="C941" s="119"/>
      <c r="D941" s="119"/>
      <c r="E941" s="119"/>
      <c r="F941" s="119"/>
      <c r="G941" s="119"/>
      <c r="H941" s="119"/>
      <c r="I941" s="119"/>
      <c r="J941" s="119"/>
      <c r="K941" s="119"/>
      <c r="L941" s="119"/>
      <c r="M941" s="170"/>
    </row>
    <row r="942" spans="1:13" ht="15.75" customHeight="1" x14ac:dyDescent="0.3">
      <c r="A942" s="119"/>
      <c r="B942" s="119"/>
      <c r="C942" s="119"/>
      <c r="D942" s="119"/>
      <c r="E942" s="119"/>
      <c r="F942" s="119"/>
      <c r="G942" s="119"/>
      <c r="H942" s="119"/>
      <c r="I942" s="119"/>
      <c r="J942" s="119"/>
      <c r="K942" s="119"/>
      <c r="L942" s="119"/>
      <c r="M942" s="170"/>
    </row>
    <row r="943" spans="1:13" ht="15.75" customHeight="1" x14ac:dyDescent="0.3">
      <c r="A943" s="119"/>
      <c r="B943" s="119"/>
      <c r="C943" s="119"/>
      <c r="D943" s="119"/>
      <c r="E943" s="119"/>
      <c r="F943" s="119"/>
      <c r="G943" s="119"/>
      <c r="H943" s="119"/>
      <c r="I943" s="119"/>
      <c r="J943" s="119"/>
      <c r="K943" s="119"/>
      <c r="L943" s="119"/>
      <c r="M943" s="170"/>
    </row>
    <row r="944" spans="1:13" ht="15.75" customHeight="1" x14ac:dyDescent="0.3">
      <c r="A944" s="119"/>
      <c r="B944" s="119"/>
      <c r="C944" s="119"/>
      <c r="D944" s="119"/>
      <c r="E944" s="119"/>
      <c r="F944" s="119"/>
      <c r="G944" s="119"/>
      <c r="H944" s="119"/>
      <c r="I944" s="119"/>
      <c r="J944" s="119"/>
      <c r="K944" s="119"/>
      <c r="L944" s="119"/>
      <c r="M944" s="170"/>
    </row>
    <row r="945" spans="1:13" ht="15.75" customHeight="1" x14ac:dyDescent="0.3">
      <c r="A945" s="119"/>
      <c r="B945" s="119"/>
      <c r="C945" s="119"/>
      <c r="D945" s="119"/>
      <c r="E945" s="119"/>
      <c r="F945" s="119"/>
      <c r="G945" s="119"/>
      <c r="H945" s="119"/>
      <c r="I945" s="119"/>
      <c r="J945" s="119"/>
      <c r="K945" s="119"/>
      <c r="L945" s="119"/>
      <c r="M945" s="170"/>
    </row>
    <row r="946" spans="1:13" ht="15.75" customHeight="1" x14ac:dyDescent="0.3">
      <c r="A946" s="119"/>
      <c r="B946" s="119"/>
      <c r="C946" s="119"/>
      <c r="D946" s="119"/>
      <c r="E946" s="119"/>
      <c r="F946" s="119"/>
      <c r="G946" s="119"/>
      <c r="H946" s="119"/>
      <c r="I946" s="119"/>
      <c r="J946" s="119"/>
      <c r="K946" s="119"/>
      <c r="L946" s="119"/>
      <c r="M946" s="170"/>
    </row>
    <row r="947" spans="1:13" ht="15.75" customHeight="1" x14ac:dyDescent="0.3">
      <c r="A947" s="119"/>
      <c r="B947" s="119"/>
      <c r="C947" s="119"/>
      <c r="D947" s="119"/>
      <c r="E947" s="119"/>
      <c r="F947" s="119"/>
      <c r="G947" s="119"/>
      <c r="H947" s="119"/>
      <c r="I947" s="119"/>
      <c r="J947" s="119"/>
      <c r="K947" s="119"/>
      <c r="L947" s="119"/>
      <c r="M947" s="170"/>
    </row>
    <row r="948" spans="1:13" ht="15.75" customHeight="1" x14ac:dyDescent="0.3">
      <c r="A948" s="119"/>
      <c r="B948" s="119"/>
      <c r="C948" s="119"/>
      <c r="D948" s="119"/>
      <c r="E948" s="119"/>
      <c r="F948" s="119"/>
      <c r="G948" s="119"/>
      <c r="H948" s="119"/>
      <c r="I948" s="119"/>
      <c r="J948" s="119"/>
      <c r="K948" s="119"/>
      <c r="L948" s="119"/>
      <c r="M948" s="170"/>
    </row>
    <row r="949" spans="1:13" ht="15.75" customHeight="1" x14ac:dyDescent="0.3">
      <c r="A949" s="119"/>
      <c r="B949" s="119"/>
      <c r="C949" s="119"/>
      <c r="D949" s="119"/>
      <c r="E949" s="119"/>
      <c r="F949" s="119"/>
      <c r="G949" s="119"/>
      <c r="H949" s="119"/>
      <c r="I949" s="119"/>
      <c r="J949" s="119"/>
      <c r="K949" s="119"/>
      <c r="L949" s="119"/>
      <c r="M949" s="170"/>
    </row>
    <row r="950" spans="1:13" ht="15.75" customHeight="1" x14ac:dyDescent="0.3">
      <c r="A950" s="119"/>
      <c r="B950" s="119"/>
      <c r="C950" s="119"/>
      <c r="D950" s="119"/>
      <c r="E950" s="119"/>
      <c r="F950" s="119"/>
      <c r="G950" s="119"/>
      <c r="H950" s="119"/>
      <c r="I950" s="119"/>
      <c r="J950" s="119"/>
      <c r="K950" s="119"/>
      <c r="L950" s="119"/>
      <c r="M950" s="170"/>
    </row>
    <row r="951" spans="1:13" ht="15.75" customHeight="1" x14ac:dyDescent="0.3">
      <c r="A951" s="119"/>
      <c r="B951" s="119"/>
      <c r="C951" s="119"/>
      <c r="D951" s="119"/>
      <c r="E951" s="119"/>
      <c r="F951" s="119"/>
      <c r="G951" s="119"/>
      <c r="H951" s="119"/>
      <c r="I951" s="119"/>
      <c r="J951" s="119"/>
      <c r="K951" s="119"/>
      <c r="L951" s="119"/>
      <c r="M951" s="170"/>
    </row>
    <row r="952" spans="1:13" ht="15.75" customHeight="1" x14ac:dyDescent="0.3">
      <c r="A952" s="119"/>
      <c r="B952" s="119"/>
      <c r="C952" s="119"/>
      <c r="D952" s="119"/>
      <c r="E952" s="119"/>
      <c r="F952" s="119"/>
      <c r="G952" s="119"/>
      <c r="H952" s="119"/>
      <c r="I952" s="119"/>
      <c r="J952" s="119"/>
      <c r="K952" s="119"/>
      <c r="L952" s="119"/>
      <c r="M952" s="170"/>
    </row>
    <row r="953" spans="1:13" ht="15.75" customHeight="1" x14ac:dyDescent="0.3">
      <c r="A953" s="119"/>
      <c r="B953" s="119"/>
      <c r="C953" s="119"/>
      <c r="D953" s="119"/>
      <c r="E953" s="119"/>
      <c r="F953" s="119"/>
      <c r="G953" s="119"/>
      <c r="H953" s="119"/>
      <c r="I953" s="119"/>
      <c r="J953" s="119"/>
      <c r="K953" s="119"/>
      <c r="L953" s="119"/>
      <c r="M953" s="170"/>
    </row>
    <row r="954" spans="1:13" ht="15.75" customHeight="1" x14ac:dyDescent="0.3">
      <c r="A954" s="119"/>
      <c r="B954" s="119"/>
      <c r="C954" s="119"/>
      <c r="D954" s="119"/>
      <c r="E954" s="119"/>
      <c r="F954" s="119"/>
      <c r="G954" s="119"/>
      <c r="H954" s="119"/>
      <c r="I954" s="119"/>
      <c r="J954" s="119"/>
      <c r="K954" s="119"/>
      <c r="L954" s="119"/>
      <c r="M954" s="170"/>
    </row>
    <row r="955" spans="1:13" ht="15.75" customHeight="1" x14ac:dyDescent="0.3">
      <c r="A955" s="119"/>
      <c r="B955" s="119"/>
      <c r="C955" s="119"/>
      <c r="D955" s="119"/>
      <c r="E955" s="119"/>
      <c r="F955" s="119"/>
      <c r="G955" s="119"/>
      <c r="H955" s="119"/>
      <c r="I955" s="119"/>
      <c r="J955" s="119"/>
      <c r="K955" s="119"/>
      <c r="L955" s="119"/>
      <c r="M955" s="170"/>
    </row>
    <row r="956" spans="1:13" ht="15.75" customHeight="1" x14ac:dyDescent="0.3">
      <c r="A956" s="119"/>
      <c r="B956" s="119"/>
      <c r="C956" s="119"/>
      <c r="D956" s="119"/>
      <c r="E956" s="119"/>
      <c r="F956" s="119"/>
      <c r="G956" s="119"/>
      <c r="H956" s="119"/>
      <c r="I956" s="119"/>
      <c r="J956" s="119"/>
      <c r="K956" s="119"/>
      <c r="L956" s="119"/>
      <c r="M956" s="170"/>
    </row>
    <row r="957" spans="1:13" ht="15.75" customHeight="1" x14ac:dyDescent="0.3">
      <c r="A957" s="119"/>
      <c r="B957" s="119"/>
      <c r="C957" s="119"/>
      <c r="D957" s="119"/>
      <c r="E957" s="119"/>
      <c r="F957" s="119"/>
      <c r="G957" s="119"/>
      <c r="H957" s="119"/>
      <c r="I957" s="119"/>
      <c r="J957" s="119"/>
      <c r="K957" s="119"/>
      <c r="L957" s="119"/>
      <c r="M957" s="170"/>
    </row>
    <row r="958" spans="1:13" ht="15.75" customHeight="1" x14ac:dyDescent="0.3">
      <c r="A958" s="119"/>
      <c r="B958" s="119"/>
      <c r="C958" s="119"/>
      <c r="D958" s="119"/>
      <c r="E958" s="119"/>
      <c r="F958" s="119"/>
      <c r="G958" s="119"/>
      <c r="H958" s="119"/>
      <c r="I958" s="119"/>
      <c r="J958" s="119"/>
      <c r="K958" s="119"/>
      <c r="L958" s="119"/>
      <c r="M958" s="170"/>
    </row>
    <row r="959" spans="1:13" ht="15.75" customHeight="1" x14ac:dyDescent="0.3">
      <c r="A959" s="119"/>
      <c r="B959" s="119"/>
      <c r="C959" s="119"/>
      <c r="D959" s="119"/>
      <c r="E959" s="119"/>
      <c r="F959" s="119"/>
      <c r="G959" s="119"/>
      <c r="H959" s="119"/>
      <c r="I959" s="119"/>
      <c r="J959" s="119"/>
      <c r="K959" s="119"/>
      <c r="L959" s="119"/>
      <c r="M959" s="170"/>
    </row>
    <row r="960" spans="1:13" ht="15.75" customHeight="1" x14ac:dyDescent="0.3">
      <c r="A960" s="119"/>
      <c r="B960" s="119"/>
      <c r="C960" s="119"/>
      <c r="D960" s="119"/>
      <c r="E960" s="119"/>
      <c r="F960" s="119"/>
      <c r="G960" s="119"/>
      <c r="H960" s="119"/>
      <c r="I960" s="119"/>
      <c r="J960" s="119"/>
      <c r="K960" s="119"/>
      <c r="L960" s="119"/>
      <c r="M960" s="170"/>
    </row>
    <row r="961" spans="1:13" ht="15.75" customHeight="1" x14ac:dyDescent="0.3">
      <c r="A961" s="119"/>
      <c r="B961" s="119"/>
      <c r="C961" s="119"/>
      <c r="D961" s="119"/>
      <c r="E961" s="119"/>
      <c r="F961" s="119"/>
      <c r="G961" s="119"/>
      <c r="H961" s="119"/>
      <c r="I961" s="119"/>
      <c r="J961" s="119"/>
      <c r="K961" s="119"/>
      <c r="L961" s="119"/>
      <c r="M961" s="170"/>
    </row>
    <row r="962" spans="1:13" ht="15.75" customHeight="1" x14ac:dyDescent="0.3">
      <c r="A962" s="119"/>
      <c r="B962" s="119"/>
      <c r="C962" s="119"/>
      <c r="D962" s="119"/>
      <c r="E962" s="119"/>
      <c r="F962" s="119"/>
      <c r="G962" s="119"/>
      <c r="H962" s="119"/>
      <c r="I962" s="119"/>
      <c r="J962" s="119"/>
      <c r="K962" s="119"/>
      <c r="L962" s="119"/>
      <c r="M962" s="170"/>
    </row>
    <row r="963" spans="1:13" ht="15.75" customHeight="1" x14ac:dyDescent="0.3">
      <c r="A963" s="119"/>
      <c r="B963" s="119"/>
      <c r="C963" s="119"/>
      <c r="D963" s="119"/>
      <c r="E963" s="119"/>
      <c r="F963" s="119"/>
      <c r="G963" s="119"/>
      <c r="H963" s="119"/>
      <c r="I963" s="119"/>
      <c r="J963" s="119"/>
      <c r="K963" s="119"/>
      <c r="L963" s="119"/>
      <c r="M963" s="170"/>
    </row>
    <row r="964" spans="1:13" ht="15.75" customHeight="1" x14ac:dyDescent="0.3">
      <c r="A964" s="119"/>
      <c r="B964" s="119"/>
      <c r="C964" s="119"/>
      <c r="D964" s="119"/>
      <c r="E964" s="119"/>
      <c r="F964" s="119"/>
      <c r="G964" s="119"/>
      <c r="H964" s="119"/>
      <c r="I964" s="119"/>
      <c r="J964" s="119"/>
      <c r="K964" s="119"/>
      <c r="L964" s="119"/>
      <c r="M964" s="170"/>
    </row>
    <row r="965" spans="1:13" ht="15.75" customHeight="1" x14ac:dyDescent="0.3">
      <c r="A965" s="119"/>
      <c r="B965" s="119"/>
      <c r="C965" s="119"/>
      <c r="D965" s="119"/>
      <c r="E965" s="119"/>
      <c r="F965" s="119"/>
      <c r="G965" s="119"/>
      <c r="H965" s="119"/>
      <c r="I965" s="119"/>
      <c r="J965" s="119"/>
      <c r="K965" s="119"/>
      <c r="L965" s="119"/>
      <c r="M965" s="170"/>
    </row>
    <row r="966" spans="1:13" ht="15.75" customHeight="1" x14ac:dyDescent="0.3">
      <c r="A966" s="119"/>
      <c r="B966" s="119"/>
      <c r="C966" s="119"/>
      <c r="D966" s="119"/>
      <c r="E966" s="119"/>
      <c r="F966" s="119"/>
      <c r="G966" s="119"/>
      <c r="H966" s="119"/>
      <c r="I966" s="119"/>
      <c r="J966" s="119"/>
      <c r="K966" s="119"/>
      <c r="L966" s="119"/>
      <c r="M966" s="170"/>
    </row>
    <row r="967" spans="1:13" ht="15.75" customHeight="1" x14ac:dyDescent="0.3">
      <c r="A967" s="119"/>
      <c r="B967" s="119"/>
      <c r="C967" s="119"/>
      <c r="D967" s="119"/>
      <c r="E967" s="119"/>
      <c r="F967" s="119"/>
      <c r="G967" s="119"/>
      <c r="H967" s="119"/>
      <c r="I967" s="119"/>
      <c r="J967" s="119"/>
      <c r="K967" s="119"/>
      <c r="L967" s="119"/>
      <c r="M967" s="170"/>
    </row>
    <row r="968" spans="1:13" ht="15.75" customHeight="1" x14ac:dyDescent="0.3">
      <c r="A968" s="119"/>
      <c r="B968" s="119"/>
      <c r="C968" s="119"/>
      <c r="D968" s="119"/>
      <c r="E968" s="119"/>
      <c r="F968" s="119"/>
      <c r="G968" s="119"/>
      <c r="H968" s="119"/>
      <c r="I968" s="119"/>
      <c r="J968" s="119"/>
      <c r="K968" s="119"/>
      <c r="L968" s="119"/>
      <c r="M968" s="170"/>
    </row>
    <row r="969" spans="1:13" ht="15.75" customHeight="1" x14ac:dyDescent="0.3">
      <c r="A969" s="119"/>
      <c r="B969" s="119"/>
      <c r="C969" s="119"/>
      <c r="D969" s="119"/>
      <c r="E969" s="119"/>
      <c r="F969" s="119"/>
      <c r="G969" s="119"/>
      <c r="H969" s="119"/>
      <c r="I969" s="119"/>
      <c r="J969" s="119"/>
      <c r="K969" s="119"/>
      <c r="L969" s="119"/>
      <c r="M969" s="170"/>
    </row>
    <row r="970" spans="1:13" ht="15.75" customHeight="1" x14ac:dyDescent="0.3">
      <c r="A970" s="119"/>
      <c r="B970" s="119"/>
      <c r="C970" s="119"/>
      <c r="D970" s="119"/>
      <c r="E970" s="119"/>
      <c r="F970" s="119"/>
      <c r="G970" s="119"/>
      <c r="H970" s="119"/>
      <c r="I970" s="119"/>
      <c r="J970" s="119"/>
      <c r="K970" s="119"/>
      <c r="L970" s="119"/>
      <c r="M970" s="170"/>
    </row>
    <row r="971" spans="1:13" ht="15.75" customHeight="1" x14ac:dyDescent="0.3">
      <c r="A971" s="119"/>
      <c r="B971" s="119"/>
      <c r="C971" s="119"/>
      <c r="D971" s="119"/>
      <c r="E971" s="119"/>
      <c r="F971" s="119"/>
      <c r="G971" s="119"/>
      <c r="H971" s="119"/>
      <c r="I971" s="119"/>
      <c r="J971" s="119"/>
      <c r="K971" s="119"/>
      <c r="L971" s="119"/>
      <c r="M971" s="170"/>
    </row>
    <row r="972" spans="1:13" ht="15.75" customHeight="1" x14ac:dyDescent="0.3">
      <c r="A972" s="119"/>
      <c r="B972" s="119"/>
      <c r="C972" s="119"/>
      <c r="D972" s="119"/>
      <c r="E972" s="119"/>
      <c r="F972" s="119"/>
      <c r="G972" s="119"/>
      <c r="H972" s="119"/>
      <c r="I972" s="119"/>
      <c r="J972" s="119"/>
      <c r="K972" s="119"/>
      <c r="L972" s="119"/>
      <c r="M972" s="170"/>
    </row>
    <row r="973" spans="1:13" ht="15.75" customHeight="1" x14ac:dyDescent="0.3">
      <c r="A973" s="119"/>
      <c r="B973" s="119"/>
      <c r="C973" s="119"/>
      <c r="D973" s="119"/>
      <c r="E973" s="119"/>
      <c r="F973" s="119"/>
      <c r="G973" s="119"/>
      <c r="H973" s="119"/>
      <c r="I973" s="119"/>
      <c r="J973" s="119"/>
      <c r="K973" s="119"/>
      <c r="L973" s="119"/>
      <c r="M973" s="170"/>
    </row>
    <row r="974" spans="1:13" ht="15.75" customHeight="1" x14ac:dyDescent="0.3">
      <c r="A974" s="119"/>
      <c r="B974" s="119"/>
      <c r="C974" s="119"/>
      <c r="D974" s="119"/>
      <c r="E974" s="119"/>
      <c r="F974" s="119"/>
      <c r="G974" s="119"/>
      <c r="H974" s="119"/>
      <c r="I974" s="119"/>
      <c r="J974" s="119"/>
      <c r="K974" s="119"/>
      <c r="L974" s="119"/>
      <c r="M974" s="170"/>
    </row>
    <row r="975" spans="1:13" ht="15.75" customHeight="1" x14ac:dyDescent="0.3">
      <c r="A975" s="119"/>
      <c r="B975" s="119"/>
      <c r="C975" s="119"/>
      <c r="D975" s="119"/>
      <c r="E975" s="119"/>
      <c r="F975" s="119"/>
      <c r="G975" s="119"/>
      <c r="H975" s="119"/>
      <c r="I975" s="119"/>
      <c r="J975" s="119"/>
      <c r="K975" s="119"/>
      <c r="L975" s="119"/>
      <c r="M975" s="170"/>
    </row>
    <row r="976" spans="1:13" ht="15.75" customHeight="1" x14ac:dyDescent="0.3">
      <c r="A976" s="119"/>
      <c r="B976" s="119"/>
      <c r="C976" s="119"/>
      <c r="D976" s="119"/>
      <c r="E976" s="119"/>
      <c r="F976" s="119"/>
      <c r="G976" s="119"/>
      <c r="H976" s="119"/>
      <c r="I976" s="119"/>
      <c r="J976" s="119"/>
      <c r="K976" s="119"/>
      <c r="L976" s="119"/>
      <c r="M976" s="170"/>
    </row>
    <row r="977" spans="1:13" ht="15.75" customHeight="1" x14ac:dyDescent="0.3">
      <c r="A977" s="119"/>
      <c r="B977" s="119"/>
      <c r="C977" s="119"/>
      <c r="D977" s="119"/>
      <c r="E977" s="119"/>
      <c r="F977" s="119"/>
      <c r="G977" s="119"/>
      <c r="H977" s="119"/>
      <c r="I977" s="119"/>
      <c r="J977" s="119"/>
      <c r="K977" s="119"/>
      <c r="L977" s="119"/>
      <c r="M977" s="170"/>
    </row>
    <row r="978" spans="1:13" ht="15.75" customHeight="1" x14ac:dyDescent="0.3">
      <c r="A978" s="119"/>
      <c r="B978" s="119"/>
      <c r="C978" s="119"/>
      <c r="D978" s="119"/>
      <c r="E978" s="119"/>
      <c r="F978" s="119"/>
      <c r="G978" s="119"/>
      <c r="H978" s="119"/>
      <c r="I978" s="119"/>
      <c r="J978" s="119"/>
      <c r="K978" s="119"/>
      <c r="L978" s="119"/>
      <c r="M978" s="170"/>
    </row>
    <row r="979" spans="1:13" ht="15.75" customHeight="1" x14ac:dyDescent="0.3">
      <c r="A979" s="119"/>
      <c r="B979" s="119"/>
      <c r="C979" s="119"/>
      <c r="D979" s="119"/>
      <c r="E979" s="119"/>
      <c r="F979" s="119"/>
      <c r="G979" s="119"/>
      <c r="H979" s="119"/>
      <c r="I979" s="119"/>
      <c r="J979" s="119"/>
      <c r="K979" s="119"/>
      <c r="L979" s="119"/>
      <c r="M979" s="170"/>
    </row>
    <row r="980" spans="1:13" ht="15.75" customHeight="1" x14ac:dyDescent="0.3">
      <c r="A980" s="119"/>
      <c r="B980" s="119"/>
      <c r="C980" s="119"/>
      <c r="D980" s="119"/>
      <c r="E980" s="119"/>
      <c r="F980" s="119"/>
      <c r="G980" s="119"/>
      <c r="H980" s="119"/>
      <c r="I980" s="119"/>
      <c r="J980" s="119"/>
      <c r="K980" s="119"/>
      <c r="L980" s="119"/>
      <c r="M980" s="170"/>
    </row>
    <row r="981" spans="1:13" ht="15.75" customHeight="1" x14ac:dyDescent="0.3">
      <c r="A981" s="119"/>
      <c r="B981" s="119"/>
      <c r="C981" s="119"/>
      <c r="D981" s="119"/>
      <c r="E981" s="119"/>
      <c r="F981" s="119"/>
      <c r="G981" s="119"/>
      <c r="H981" s="119"/>
      <c r="I981" s="119"/>
      <c r="J981" s="119"/>
      <c r="K981" s="119"/>
      <c r="L981" s="119"/>
      <c r="M981" s="170"/>
    </row>
    <row r="982" spans="1:13" ht="15.75" customHeight="1" x14ac:dyDescent="0.3">
      <c r="A982" s="119"/>
      <c r="B982" s="119"/>
      <c r="C982" s="119"/>
      <c r="D982" s="119"/>
      <c r="E982" s="119"/>
      <c r="F982" s="119"/>
      <c r="G982" s="119"/>
      <c r="H982" s="119"/>
      <c r="I982" s="119"/>
      <c r="J982" s="119"/>
      <c r="K982" s="119"/>
      <c r="L982" s="119"/>
      <c r="M982" s="170"/>
    </row>
    <row r="983" spans="1:13" ht="15.75" customHeight="1" x14ac:dyDescent="0.3">
      <c r="A983" s="119"/>
      <c r="B983" s="119"/>
      <c r="C983" s="119"/>
      <c r="D983" s="119"/>
      <c r="E983" s="119"/>
      <c r="F983" s="119"/>
      <c r="G983" s="119"/>
      <c r="H983" s="119"/>
      <c r="I983" s="119"/>
      <c r="J983" s="119"/>
      <c r="K983" s="119"/>
      <c r="L983" s="119"/>
      <c r="M983" s="170"/>
    </row>
    <row r="984" spans="1:13" ht="15.75" customHeight="1" x14ac:dyDescent="0.3">
      <c r="A984" s="119"/>
      <c r="B984" s="119"/>
      <c r="C984" s="119"/>
      <c r="D984" s="119"/>
      <c r="E984" s="119"/>
      <c r="F984" s="119"/>
      <c r="G984" s="119"/>
      <c r="H984" s="119"/>
      <c r="I984" s="119"/>
      <c r="J984" s="119"/>
      <c r="K984" s="119"/>
      <c r="L984" s="119"/>
      <c r="M984" s="170"/>
    </row>
    <row r="985" spans="1:13" ht="15.75" customHeight="1" x14ac:dyDescent="0.3">
      <c r="A985" s="119"/>
      <c r="B985" s="119"/>
      <c r="C985" s="119"/>
      <c r="D985" s="119"/>
      <c r="E985" s="119"/>
      <c r="F985" s="119"/>
      <c r="G985" s="119"/>
      <c r="H985" s="119"/>
      <c r="I985" s="119"/>
      <c r="J985" s="119"/>
      <c r="K985" s="119"/>
      <c r="L985" s="119"/>
      <c r="M985" s="170"/>
    </row>
    <row r="986" spans="1:13" ht="15.75" customHeight="1" x14ac:dyDescent="0.3">
      <c r="A986" s="119"/>
      <c r="B986" s="119"/>
      <c r="C986" s="119"/>
      <c r="D986" s="119"/>
      <c r="E986" s="119"/>
      <c r="F986" s="119"/>
      <c r="G986" s="119"/>
      <c r="H986" s="119"/>
      <c r="I986" s="119"/>
      <c r="J986" s="119"/>
      <c r="K986" s="119"/>
      <c r="L986" s="119"/>
      <c r="M986" s="170"/>
    </row>
    <row r="987" spans="1:13" ht="15.75" customHeight="1" x14ac:dyDescent="0.3">
      <c r="A987" s="119"/>
      <c r="B987" s="119"/>
      <c r="C987" s="119"/>
      <c r="D987" s="119"/>
      <c r="E987" s="119"/>
      <c r="F987" s="119"/>
      <c r="G987" s="119"/>
      <c r="H987" s="119"/>
      <c r="I987" s="119"/>
      <c r="J987" s="119"/>
      <c r="K987" s="119"/>
      <c r="L987" s="119"/>
      <c r="M987" s="170"/>
    </row>
    <row r="988" spans="1:13" ht="15.75" customHeight="1" x14ac:dyDescent="0.3">
      <c r="A988" s="119"/>
      <c r="B988" s="119"/>
      <c r="C988" s="119"/>
      <c r="D988" s="119"/>
      <c r="E988" s="119"/>
      <c r="F988" s="119"/>
      <c r="G988" s="119"/>
      <c r="H988" s="119"/>
      <c r="I988" s="119"/>
      <c r="J988" s="119"/>
      <c r="K988" s="119"/>
      <c r="L988" s="119"/>
      <c r="M988" s="170"/>
    </row>
    <row r="989" spans="1:13" ht="15.75" customHeight="1" x14ac:dyDescent="0.3">
      <c r="A989" s="119"/>
      <c r="B989" s="119"/>
      <c r="C989" s="119"/>
      <c r="D989" s="119"/>
      <c r="E989" s="119"/>
      <c r="F989" s="119"/>
      <c r="G989" s="119"/>
      <c r="H989" s="119"/>
      <c r="I989" s="119"/>
      <c r="J989" s="119"/>
      <c r="K989" s="119"/>
      <c r="L989" s="119"/>
      <c r="M989" s="170"/>
    </row>
    <row r="990" spans="1:13" ht="15.75" customHeight="1" x14ac:dyDescent="0.3">
      <c r="A990" s="119"/>
      <c r="B990" s="119"/>
      <c r="C990" s="119"/>
      <c r="D990" s="119"/>
      <c r="E990" s="119"/>
      <c r="F990" s="119"/>
      <c r="G990" s="119"/>
      <c r="H990" s="119"/>
      <c r="I990" s="119"/>
      <c r="J990" s="119"/>
      <c r="K990" s="119"/>
      <c r="L990" s="119"/>
      <c r="M990" s="170"/>
    </row>
    <row r="991" spans="1:13" ht="15.75" customHeight="1" x14ac:dyDescent="0.3">
      <c r="A991" s="119"/>
      <c r="B991" s="119"/>
      <c r="C991" s="119"/>
      <c r="D991" s="119"/>
      <c r="E991" s="119"/>
      <c r="F991" s="119"/>
      <c r="G991" s="119"/>
      <c r="H991" s="119"/>
      <c r="I991" s="119"/>
      <c r="J991" s="119"/>
      <c r="K991" s="119"/>
      <c r="L991" s="119"/>
      <c r="M991" s="170"/>
    </row>
    <row r="992" spans="1:13" ht="15.75" customHeight="1" x14ac:dyDescent="0.3">
      <c r="A992" s="119"/>
      <c r="B992" s="119"/>
      <c r="C992" s="119"/>
      <c r="D992" s="119"/>
      <c r="E992" s="119"/>
      <c r="F992" s="119"/>
      <c r="G992" s="119"/>
      <c r="H992" s="119"/>
      <c r="I992" s="119"/>
      <c r="J992" s="119"/>
      <c r="K992" s="119"/>
      <c r="L992" s="119"/>
      <c r="M992" s="170"/>
    </row>
    <row r="993" spans="1:13" ht="15.75" customHeight="1" x14ac:dyDescent="0.3">
      <c r="A993" s="119"/>
      <c r="B993" s="119"/>
      <c r="C993" s="119"/>
      <c r="D993" s="119"/>
      <c r="E993" s="119"/>
      <c r="F993" s="119"/>
      <c r="G993" s="119"/>
      <c r="H993" s="119"/>
      <c r="I993" s="119"/>
      <c r="J993" s="119"/>
      <c r="K993" s="119"/>
      <c r="L993" s="119"/>
      <c r="M993" s="170"/>
    </row>
    <row r="994" spans="1:13" ht="15.75" customHeight="1" x14ac:dyDescent="0.3">
      <c r="A994" s="119"/>
      <c r="B994" s="119"/>
      <c r="C994" s="119"/>
      <c r="D994" s="119"/>
      <c r="E994" s="119"/>
      <c r="F994" s="119"/>
      <c r="G994" s="119"/>
      <c r="H994" s="119"/>
      <c r="I994" s="119"/>
      <c r="J994" s="119"/>
      <c r="K994" s="119"/>
      <c r="L994" s="119"/>
      <c r="M994" s="170"/>
    </row>
    <row r="995" spans="1:13" ht="15.75" customHeight="1" x14ac:dyDescent="0.3">
      <c r="A995" s="119"/>
      <c r="B995" s="119"/>
      <c r="C995" s="119"/>
      <c r="D995" s="119"/>
      <c r="E995" s="119"/>
      <c r="F995" s="119"/>
      <c r="G995" s="119"/>
      <c r="H995" s="119"/>
      <c r="I995" s="119"/>
      <c r="J995" s="119"/>
      <c r="K995" s="119"/>
      <c r="L995" s="119"/>
      <c r="M995" s="170"/>
    </row>
    <row r="996" spans="1:13" ht="15.75" customHeight="1" x14ac:dyDescent="0.3">
      <c r="A996" s="119"/>
      <c r="B996" s="119"/>
      <c r="C996" s="119"/>
      <c r="D996" s="119"/>
      <c r="E996" s="119"/>
      <c r="F996" s="119"/>
      <c r="G996" s="119"/>
      <c r="H996" s="119"/>
      <c r="I996" s="119"/>
      <c r="J996" s="119"/>
      <c r="K996" s="119"/>
      <c r="L996" s="119"/>
      <c r="M996" s="170"/>
    </row>
    <row r="997" spans="1:13" ht="15.75" customHeight="1" x14ac:dyDescent="0.3">
      <c r="A997" s="119"/>
      <c r="B997" s="119"/>
      <c r="C997" s="119"/>
      <c r="D997" s="119"/>
      <c r="E997" s="119"/>
      <c r="F997" s="119"/>
      <c r="G997" s="119"/>
      <c r="H997" s="119"/>
      <c r="I997" s="119"/>
      <c r="J997" s="119"/>
      <c r="K997" s="119"/>
      <c r="L997" s="119"/>
      <c r="M997" s="170"/>
    </row>
    <row r="998" spans="1:13" ht="15.75" customHeight="1" x14ac:dyDescent="0.3">
      <c r="A998" s="119"/>
      <c r="B998" s="119"/>
      <c r="C998" s="119"/>
      <c r="D998" s="119"/>
      <c r="E998" s="119"/>
      <c r="F998" s="119"/>
      <c r="G998" s="119"/>
      <c r="H998" s="119"/>
      <c r="I998" s="119"/>
      <c r="J998" s="119"/>
      <c r="K998" s="119"/>
      <c r="L998" s="119"/>
      <c r="M998" s="170"/>
    </row>
    <row r="999" spans="1:13" ht="15.75" customHeight="1" x14ac:dyDescent="0.3">
      <c r="A999" s="119"/>
      <c r="B999" s="119"/>
      <c r="C999" s="119"/>
      <c r="D999" s="119"/>
      <c r="E999" s="119"/>
      <c r="F999" s="119"/>
      <c r="G999" s="119"/>
      <c r="H999" s="119"/>
      <c r="I999" s="119"/>
      <c r="J999" s="119"/>
      <c r="K999" s="119"/>
      <c r="L999" s="119"/>
      <c r="M999" s="170"/>
    </row>
    <row r="1000" spans="1:13" ht="15.75" customHeight="1" x14ac:dyDescent="0.3">
      <c r="A1000" s="119"/>
      <c r="B1000" s="119"/>
      <c r="C1000" s="119"/>
      <c r="D1000" s="119"/>
      <c r="E1000" s="119"/>
      <c r="F1000" s="119"/>
      <c r="G1000" s="119"/>
      <c r="H1000" s="119"/>
      <c r="I1000" s="119"/>
      <c r="J1000" s="119"/>
      <c r="K1000" s="119"/>
      <c r="L1000" s="119"/>
      <c r="M1000" s="170"/>
    </row>
    <row r="1001" spans="1:13" ht="15.75" customHeight="1" x14ac:dyDescent="0.3">
      <c r="A1001" s="119"/>
      <c r="B1001" s="119"/>
      <c r="C1001" s="119"/>
      <c r="D1001" s="119"/>
      <c r="E1001" s="119"/>
      <c r="F1001" s="119"/>
      <c r="G1001" s="119"/>
      <c r="H1001" s="119"/>
      <c r="I1001" s="119"/>
      <c r="J1001" s="119"/>
      <c r="K1001" s="119"/>
      <c r="L1001" s="119"/>
      <c r="M1001" s="170"/>
    </row>
    <row r="1002" spans="1:13" ht="15.75" customHeight="1" x14ac:dyDescent="0.3">
      <c r="A1002" s="119"/>
      <c r="B1002" s="119"/>
      <c r="C1002" s="119"/>
      <c r="D1002" s="119"/>
      <c r="E1002" s="119"/>
      <c r="F1002" s="119"/>
      <c r="G1002" s="119"/>
      <c r="H1002" s="119"/>
      <c r="I1002" s="119"/>
      <c r="J1002" s="119"/>
      <c r="K1002" s="119"/>
      <c r="L1002" s="119"/>
      <c r="M1002" s="170"/>
    </row>
    <row r="1003" spans="1:13" ht="15.75" customHeight="1" x14ac:dyDescent="0.3">
      <c r="A1003" s="119"/>
      <c r="B1003" s="119"/>
      <c r="C1003" s="119"/>
      <c r="D1003" s="119"/>
      <c r="E1003" s="119"/>
      <c r="F1003" s="119"/>
      <c r="G1003" s="119"/>
      <c r="H1003" s="119"/>
      <c r="I1003" s="119"/>
      <c r="J1003" s="119"/>
      <c r="K1003" s="119"/>
      <c r="L1003" s="119"/>
      <c r="M1003" s="170"/>
    </row>
    <row r="1004" spans="1:13" ht="15.75" customHeight="1" x14ac:dyDescent="0.3">
      <c r="A1004" s="119"/>
      <c r="B1004" s="119"/>
      <c r="C1004" s="119"/>
      <c r="D1004" s="119"/>
      <c r="E1004" s="119"/>
      <c r="F1004" s="119"/>
      <c r="G1004" s="119"/>
      <c r="H1004" s="119"/>
      <c r="I1004" s="119"/>
      <c r="J1004" s="119"/>
      <c r="K1004" s="119"/>
      <c r="L1004" s="119"/>
      <c r="M1004" s="170"/>
    </row>
    <row r="1005" spans="1:13" ht="15.75" customHeight="1" x14ac:dyDescent="0.3">
      <c r="A1005" s="119"/>
      <c r="B1005" s="119"/>
      <c r="C1005" s="119"/>
      <c r="D1005" s="119"/>
      <c r="E1005" s="119"/>
      <c r="F1005" s="119"/>
      <c r="G1005" s="119"/>
      <c r="H1005" s="119"/>
      <c r="I1005" s="119"/>
      <c r="J1005" s="119"/>
      <c r="K1005" s="119"/>
      <c r="L1005" s="119"/>
      <c r="M1005" s="170"/>
    </row>
    <row r="1006" spans="1:13" ht="15.75" customHeight="1" x14ac:dyDescent="0.3">
      <c r="A1006" s="119"/>
      <c r="B1006" s="119"/>
      <c r="C1006" s="119"/>
      <c r="D1006" s="119"/>
      <c r="E1006" s="119"/>
      <c r="F1006" s="119"/>
      <c r="G1006" s="119"/>
      <c r="H1006" s="119"/>
      <c r="I1006" s="119"/>
      <c r="J1006" s="119"/>
      <c r="K1006" s="119"/>
      <c r="L1006" s="119"/>
      <c r="M1006" s="170"/>
    </row>
    <row r="1007" spans="1:13" ht="15.75" customHeight="1" x14ac:dyDescent="0.3">
      <c r="A1007" s="119"/>
      <c r="B1007" s="119"/>
      <c r="C1007" s="119"/>
      <c r="D1007" s="119"/>
      <c r="E1007" s="119"/>
      <c r="F1007" s="119"/>
      <c r="G1007" s="119"/>
      <c r="H1007" s="119"/>
      <c r="I1007" s="119"/>
      <c r="J1007" s="119"/>
      <c r="K1007" s="119"/>
      <c r="L1007" s="119"/>
      <c r="M1007" s="170"/>
    </row>
    <row r="1008" spans="1:13" ht="15.75" customHeight="1" x14ac:dyDescent="0.3">
      <c r="A1008" s="119"/>
      <c r="B1008" s="119"/>
      <c r="C1008" s="119"/>
      <c r="D1008" s="119"/>
      <c r="E1008" s="119"/>
      <c r="F1008" s="119"/>
      <c r="G1008" s="119"/>
      <c r="H1008" s="119"/>
      <c r="I1008" s="119"/>
      <c r="J1008" s="119"/>
      <c r="K1008" s="119"/>
      <c r="L1008" s="119"/>
      <c r="M1008" s="170"/>
    </row>
    <row r="1009" spans="1:13" ht="15.75" customHeight="1" x14ac:dyDescent="0.3">
      <c r="A1009" s="119"/>
      <c r="B1009" s="119"/>
      <c r="C1009" s="119"/>
      <c r="D1009" s="119"/>
      <c r="E1009" s="119"/>
      <c r="F1009" s="119"/>
      <c r="G1009" s="119"/>
      <c r="H1009" s="119"/>
      <c r="I1009" s="119"/>
      <c r="J1009" s="119"/>
      <c r="K1009" s="119"/>
      <c r="L1009" s="119"/>
      <c r="M1009" s="170"/>
    </row>
    <row r="1010" spans="1:13" ht="15.75" customHeight="1" x14ac:dyDescent="0.3">
      <c r="A1010" s="119"/>
      <c r="B1010" s="119"/>
      <c r="C1010" s="119"/>
      <c r="D1010" s="119"/>
      <c r="E1010" s="119"/>
      <c r="F1010" s="119"/>
      <c r="G1010" s="119"/>
      <c r="H1010" s="119"/>
      <c r="I1010" s="119"/>
      <c r="J1010" s="119"/>
      <c r="K1010" s="119"/>
      <c r="L1010" s="119"/>
      <c r="M1010" s="170"/>
    </row>
    <row r="1011" spans="1:13" ht="15.75" customHeight="1" x14ac:dyDescent="0.3">
      <c r="A1011" s="119"/>
      <c r="B1011" s="119"/>
      <c r="C1011" s="119"/>
      <c r="D1011" s="119"/>
      <c r="E1011" s="119"/>
      <c r="F1011" s="119"/>
      <c r="G1011" s="119"/>
      <c r="H1011" s="119"/>
      <c r="I1011" s="119"/>
      <c r="J1011" s="119"/>
      <c r="K1011" s="119"/>
      <c r="L1011" s="119"/>
      <c r="M1011" s="170"/>
    </row>
    <row r="1012" spans="1:13" ht="15.75" customHeight="1" x14ac:dyDescent="0.3">
      <c r="A1012" s="119"/>
      <c r="B1012" s="119"/>
      <c r="C1012" s="119"/>
      <c r="D1012" s="119"/>
      <c r="E1012" s="119"/>
      <c r="F1012" s="119"/>
      <c r="G1012" s="119"/>
      <c r="H1012" s="119"/>
      <c r="I1012" s="119"/>
      <c r="J1012" s="119"/>
      <c r="K1012" s="119"/>
      <c r="L1012" s="119"/>
      <c r="M1012" s="170"/>
    </row>
    <row r="1013" spans="1:13" ht="15.75" customHeight="1" x14ac:dyDescent="0.3">
      <c r="A1013" s="119"/>
      <c r="B1013" s="119"/>
      <c r="C1013" s="119"/>
      <c r="D1013" s="119"/>
      <c r="E1013" s="119"/>
      <c r="F1013" s="119"/>
      <c r="G1013" s="119"/>
      <c r="H1013" s="119"/>
      <c r="I1013" s="119"/>
      <c r="J1013" s="119"/>
      <c r="K1013" s="119"/>
      <c r="L1013" s="119"/>
      <c r="M1013" s="170"/>
    </row>
    <row r="1014" spans="1:13" ht="15.75" customHeight="1" x14ac:dyDescent="0.3">
      <c r="A1014" s="119"/>
      <c r="B1014" s="119"/>
      <c r="C1014" s="119"/>
      <c r="D1014" s="119"/>
      <c r="E1014" s="119"/>
      <c r="F1014" s="119"/>
      <c r="G1014" s="119"/>
      <c r="H1014" s="119"/>
      <c r="I1014" s="119"/>
      <c r="J1014" s="119"/>
      <c r="K1014" s="119"/>
      <c r="L1014" s="119"/>
      <c r="M1014" s="170"/>
    </row>
    <row r="1015" spans="1:13" ht="15.75" customHeight="1" x14ac:dyDescent="0.3">
      <c r="A1015" s="119"/>
      <c r="B1015" s="119"/>
      <c r="C1015" s="119"/>
      <c r="D1015" s="119"/>
      <c r="E1015" s="119"/>
      <c r="F1015" s="119"/>
      <c r="G1015" s="119"/>
      <c r="H1015" s="119"/>
      <c r="I1015" s="119"/>
      <c r="J1015" s="119"/>
      <c r="K1015" s="119"/>
      <c r="L1015" s="119"/>
      <c r="M1015" s="170"/>
    </row>
    <row r="1016" spans="1:13" ht="15.75" customHeight="1" x14ac:dyDescent="0.3">
      <c r="A1016" s="119"/>
      <c r="B1016" s="119"/>
      <c r="C1016" s="119"/>
      <c r="D1016" s="119"/>
      <c r="E1016" s="119"/>
      <c r="F1016" s="119"/>
      <c r="G1016" s="119"/>
      <c r="H1016" s="119"/>
      <c r="I1016" s="119"/>
      <c r="J1016" s="119"/>
      <c r="K1016" s="119"/>
      <c r="L1016" s="119"/>
      <c r="M1016" s="170"/>
    </row>
    <row r="1017" spans="1:13" ht="15.75" customHeight="1" x14ac:dyDescent="0.3">
      <c r="A1017" s="119"/>
      <c r="B1017" s="119"/>
      <c r="C1017" s="119"/>
      <c r="D1017" s="119"/>
      <c r="E1017" s="119"/>
      <c r="F1017" s="119"/>
      <c r="G1017" s="119"/>
      <c r="H1017" s="119"/>
      <c r="I1017" s="119"/>
      <c r="J1017" s="119"/>
      <c r="K1017" s="119"/>
      <c r="L1017" s="119"/>
      <c r="M1017" s="170"/>
    </row>
    <row r="1018" spans="1:13" ht="15.75" customHeight="1" x14ac:dyDescent="0.3">
      <c r="A1018" s="119"/>
      <c r="B1018" s="119"/>
      <c r="C1018" s="119"/>
      <c r="D1018" s="119"/>
      <c r="E1018" s="119"/>
      <c r="F1018" s="119"/>
      <c r="G1018" s="119"/>
      <c r="H1018" s="119"/>
      <c r="I1018" s="119"/>
      <c r="J1018" s="119"/>
      <c r="K1018" s="119"/>
      <c r="L1018" s="119"/>
      <c r="M1018" s="170"/>
    </row>
    <row r="1019" spans="1:13" ht="15.75" customHeight="1" x14ac:dyDescent="0.3">
      <c r="A1019" s="119"/>
      <c r="B1019" s="119"/>
      <c r="C1019" s="119"/>
      <c r="D1019" s="119"/>
      <c r="E1019" s="119"/>
      <c r="F1019" s="119"/>
      <c r="G1019" s="119"/>
      <c r="H1019" s="119"/>
      <c r="I1019" s="119"/>
      <c r="J1019" s="119"/>
      <c r="K1019" s="119"/>
      <c r="L1019" s="119"/>
      <c r="M1019" s="170"/>
    </row>
    <row r="1020" spans="1:13" ht="15.75" customHeight="1" x14ac:dyDescent="0.3">
      <c r="A1020" s="119"/>
      <c r="B1020" s="119"/>
      <c r="C1020" s="119"/>
      <c r="D1020" s="119"/>
      <c r="E1020" s="119"/>
      <c r="F1020" s="119"/>
      <c r="G1020" s="119"/>
      <c r="H1020" s="119"/>
      <c r="I1020" s="119"/>
      <c r="J1020" s="119"/>
      <c r="K1020" s="119"/>
      <c r="L1020" s="119"/>
      <c r="M1020" s="170"/>
    </row>
    <row r="1021" spans="1:13" ht="15.75" customHeight="1" x14ac:dyDescent="0.3">
      <c r="A1021" s="119"/>
      <c r="B1021" s="119"/>
      <c r="C1021" s="119"/>
      <c r="D1021" s="119"/>
      <c r="E1021" s="119"/>
      <c r="F1021" s="119"/>
      <c r="G1021" s="119"/>
      <c r="H1021" s="119"/>
      <c r="I1021" s="119"/>
      <c r="J1021" s="119"/>
      <c r="K1021" s="119"/>
      <c r="L1021" s="119"/>
      <c r="M1021" s="170"/>
    </row>
    <row r="1022" spans="1:13" ht="15.75" customHeight="1" x14ac:dyDescent="0.3">
      <c r="A1022" s="119"/>
      <c r="B1022" s="119"/>
      <c r="C1022" s="119"/>
      <c r="D1022" s="119"/>
      <c r="E1022" s="119"/>
      <c r="F1022" s="119"/>
      <c r="G1022" s="119"/>
      <c r="H1022" s="119"/>
      <c r="I1022" s="119"/>
      <c r="J1022" s="119"/>
      <c r="K1022" s="119"/>
      <c r="L1022" s="119"/>
      <c r="M1022" s="170"/>
    </row>
    <row r="1023" spans="1:13" ht="15.75" customHeight="1" x14ac:dyDescent="0.3">
      <c r="A1023" s="119"/>
      <c r="B1023" s="119"/>
      <c r="C1023" s="119"/>
      <c r="D1023" s="119"/>
      <c r="E1023" s="119"/>
      <c r="F1023" s="119"/>
      <c r="G1023" s="119"/>
      <c r="H1023" s="119"/>
      <c r="I1023" s="119"/>
      <c r="J1023" s="119"/>
      <c r="K1023" s="119"/>
      <c r="L1023" s="119"/>
      <c r="M1023" s="170"/>
    </row>
    <row r="1024" spans="1:13" ht="15.75" customHeight="1" x14ac:dyDescent="0.3">
      <c r="A1024" s="119"/>
      <c r="B1024" s="119"/>
      <c r="C1024" s="119"/>
      <c r="D1024" s="119"/>
      <c r="E1024" s="119"/>
      <c r="F1024" s="119"/>
      <c r="G1024" s="119"/>
      <c r="H1024" s="119"/>
      <c r="I1024" s="119"/>
      <c r="J1024" s="119"/>
      <c r="K1024" s="119"/>
      <c r="L1024" s="119"/>
      <c r="M1024" s="170"/>
    </row>
    <row r="1025" spans="1:13" ht="15.75" customHeight="1" x14ac:dyDescent="0.3">
      <c r="A1025" s="119"/>
      <c r="B1025" s="119"/>
      <c r="C1025" s="119"/>
      <c r="D1025" s="119"/>
      <c r="E1025" s="119"/>
      <c r="F1025" s="119"/>
      <c r="G1025" s="119"/>
      <c r="H1025" s="119"/>
      <c r="I1025" s="119"/>
      <c r="J1025" s="119"/>
      <c r="K1025" s="119"/>
      <c r="L1025" s="119"/>
      <c r="M1025" s="170"/>
    </row>
    <row r="1026" spans="1:13" ht="15.75" customHeight="1" x14ac:dyDescent="0.3">
      <c r="A1026" s="119"/>
      <c r="B1026" s="119"/>
      <c r="C1026" s="119"/>
      <c r="D1026" s="119"/>
      <c r="E1026" s="119"/>
      <c r="F1026" s="119"/>
      <c r="G1026" s="119"/>
      <c r="H1026" s="119"/>
      <c r="I1026" s="119"/>
      <c r="J1026" s="119"/>
      <c r="K1026" s="119"/>
      <c r="L1026" s="119"/>
      <c r="M1026" s="170"/>
    </row>
    <row r="1027" spans="1:13" ht="15.75" customHeight="1" x14ac:dyDescent="0.3">
      <c r="A1027" s="119"/>
      <c r="B1027" s="119"/>
      <c r="C1027" s="119"/>
      <c r="D1027" s="119"/>
      <c r="E1027" s="119"/>
      <c r="F1027" s="119"/>
      <c r="G1027" s="119"/>
      <c r="H1027" s="119"/>
      <c r="I1027" s="119"/>
      <c r="J1027" s="119"/>
      <c r="K1027" s="119"/>
      <c r="L1027" s="119"/>
      <c r="M1027" s="170"/>
    </row>
    <row r="1028" spans="1:13" ht="15.75" customHeight="1" x14ac:dyDescent="0.3">
      <c r="A1028" s="119"/>
      <c r="B1028" s="119"/>
      <c r="C1028" s="119"/>
      <c r="D1028" s="119"/>
      <c r="E1028" s="119"/>
      <c r="F1028" s="119"/>
      <c r="G1028" s="119"/>
      <c r="H1028" s="119"/>
      <c r="I1028" s="119"/>
      <c r="J1028" s="119"/>
      <c r="K1028" s="119"/>
      <c r="L1028" s="119"/>
      <c r="M1028" s="170"/>
    </row>
    <row r="1029" spans="1:13" ht="15.75" customHeight="1" x14ac:dyDescent="0.3">
      <c r="A1029" s="119"/>
      <c r="B1029" s="119"/>
      <c r="C1029" s="119"/>
      <c r="D1029" s="119"/>
      <c r="E1029" s="119"/>
      <c r="F1029" s="119"/>
      <c r="G1029" s="119"/>
      <c r="H1029" s="119"/>
      <c r="I1029" s="119"/>
      <c r="J1029" s="119"/>
      <c r="K1029" s="119"/>
      <c r="L1029" s="119"/>
      <c r="M1029" s="170"/>
    </row>
    <row r="1030" spans="1:13" ht="15.75" customHeight="1" x14ac:dyDescent="0.3">
      <c r="A1030" s="119"/>
      <c r="B1030" s="119"/>
      <c r="C1030" s="119"/>
      <c r="D1030" s="119"/>
      <c r="E1030" s="119"/>
      <c r="F1030" s="119"/>
      <c r="G1030" s="119"/>
      <c r="H1030" s="119"/>
      <c r="I1030" s="119"/>
      <c r="J1030" s="119"/>
      <c r="K1030" s="119"/>
      <c r="L1030" s="119"/>
      <c r="M1030" s="170"/>
    </row>
    <row r="1031" spans="1:13" ht="15.75" customHeight="1" x14ac:dyDescent="0.3">
      <c r="A1031" s="119"/>
      <c r="B1031" s="119"/>
      <c r="C1031" s="119"/>
      <c r="D1031" s="119"/>
      <c r="E1031" s="119"/>
      <c r="F1031" s="119"/>
      <c r="G1031" s="119"/>
      <c r="H1031" s="119"/>
      <c r="I1031" s="119"/>
      <c r="J1031" s="119"/>
      <c r="K1031" s="119"/>
      <c r="L1031" s="119"/>
      <c r="M1031" s="170"/>
    </row>
    <row r="1032" spans="1:13" ht="15.75" customHeight="1" x14ac:dyDescent="0.3">
      <c r="A1032" s="119"/>
      <c r="B1032" s="119"/>
      <c r="C1032" s="119"/>
      <c r="D1032" s="119"/>
      <c r="E1032" s="119"/>
      <c r="F1032" s="119"/>
      <c r="G1032" s="119"/>
      <c r="H1032" s="119"/>
      <c r="I1032" s="119"/>
      <c r="J1032" s="119"/>
      <c r="K1032" s="119"/>
      <c r="L1032" s="119"/>
      <c r="M1032" s="170"/>
    </row>
    <row r="1033" spans="1:13" ht="15.75" customHeight="1" x14ac:dyDescent="0.3">
      <c r="A1033" s="119"/>
      <c r="B1033" s="119"/>
      <c r="C1033" s="119"/>
      <c r="D1033" s="119"/>
      <c r="E1033" s="119"/>
      <c r="F1033" s="119"/>
      <c r="G1033" s="119"/>
      <c r="H1033" s="119"/>
      <c r="I1033" s="119"/>
      <c r="J1033" s="119"/>
      <c r="K1033" s="119"/>
      <c r="L1033" s="119"/>
      <c r="M1033" s="170"/>
    </row>
    <row r="1034" spans="1:13" ht="15.75" customHeight="1" x14ac:dyDescent="0.3">
      <c r="A1034" s="119"/>
      <c r="B1034" s="119"/>
      <c r="C1034" s="119"/>
      <c r="D1034" s="119"/>
      <c r="E1034" s="119"/>
      <c r="F1034" s="119"/>
      <c r="G1034" s="119"/>
      <c r="H1034" s="119"/>
      <c r="I1034" s="119"/>
      <c r="J1034" s="119"/>
      <c r="K1034" s="119"/>
      <c r="L1034" s="119"/>
      <c r="M1034" s="170"/>
    </row>
    <row r="1035" spans="1:13" ht="15.75" customHeight="1" x14ac:dyDescent="0.3">
      <c r="A1035" s="119"/>
      <c r="B1035" s="119"/>
      <c r="C1035" s="119"/>
      <c r="D1035" s="119"/>
      <c r="E1035" s="119"/>
      <c r="F1035" s="119"/>
      <c r="G1035" s="119"/>
      <c r="H1035" s="119"/>
      <c r="I1035" s="119"/>
      <c r="J1035" s="119"/>
      <c r="K1035" s="119"/>
      <c r="L1035" s="119"/>
      <c r="M1035" s="170"/>
    </row>
    <row r="1036" spans="1:13" ht="15.75" customHeight="1" x14ac:dyDescent="0.3">
      <c r="A1036" s="119"/>
      <c r="B1036" s="119"/>
      <c r="C1036" s="119"/>
      <c r="D1036" s="119"/>
      <c r="E1036" s="119"/>
      <c r="F1036" s="119"/>
      <c r="G1036" s="119"/>
      <c r="H1036" s="119"/>
      <c r="I1036" s="119"/>
      <c r="J1036" s="119"/>
      <c r="K1036" s="119"/>
      <c r="L1036" s="119"/>
      <c r="M1036" s="170"/>
    </row>
    <row r="1037" spans="1:13" ht="15.75" customHeight="1" x14ac:dyDescent="0.3">
      <c r="A1037" s="119"/>
      <c r="B1037" s="119"/>
      <c r="C1037" s="119"/>
      <c r="D1037" s="119"/>
      <c r="E1037" s="119"/>
      <c r="F1037" s="119"/>
      <c r="G1037" s="119"/>
      <c r="H1037" s="119"/>
      <c r="I1037" s="119"/>
      <c r="J1037" s="119"/>
      <c r="K1037" s="119"/>
      <c r="L1037" s="119"/>
      <c r="M1037" s="170"/>
    </row>
    <row r="1038" spans="1:13" ht="15.75" customHeight="1" x14ac:dyDescent="0.3">
      <c r="A1038" s="119"/>
      <c r="B1038" s="119"/>
      <c r="C1038" s="119"/>
      <c r="D1038" s="119"/>
      <c r="E1038" s="119"/>
      <c r="F1038" s="119"/>
      <c r="G1038" s="119"/>
      <c r="H1038" s="119"/>
      <c r="I1038" s="119"/>
      <c r="J1038" s="119"/>
      <c r="K1038" s="119"/>
      <c r="L1038" s="119"/>
      <c r="M1038" s="170"/>
    </row>
    <row r="1039" spans="1:13" ht="15.75" customHeight="1" x14ac:dyDescent="0.3">
      <c r="A1039" s="119"/>
      <c r="B1039" s="119"/>
      <c r="C1039" s="119"/>
      <c r="D1039" s="119"/>
      <c r="E1039" s="119"/>
      <c r="F1039" s="119"/>
      <c r="G1039" s="119"/>
      <c r="H1039" s="119"/>
      <c r="I1039" s="119"/>
      <c r="J1039" s="119"/>
      <c r="K1039" s="119"/>
      <c r="L1039" s="119"/>
      <c r="M1039" s="170"/>
    </row>
    <row r="1040" spans="1:13" ht="15.75" customHeight="1" x14ac:dyDescent="0.3">
      <c r="A1040" s="119"/>
      <c r="B1040" s="119"/>
      <c r="C1040" s="119"/>
      <c r="D1040" s="119"/>
      <c r="E1040" s="119"/>
      <c r="F1040" s="119"/>
      <c r="G1040" s="119"/>
      <c r="H1040" s="119"/>
      <c r="I1040" s="119"/>
      <c r="J1040" s="119"/>
      <c r="K1040" s="119"/>
      <c r="L1040" s="119"/>
      <c r="M1040" s="170"/>
    </row>
    <row r="1041" spans="1:13" ht="15.75" customHeight="1" x14ac:dyDescent="0.3">
      <c r="A1041" s="119"/>
      <c r="B1041" s="119"/>
      <c r="C1041" s="119"/>
      <c r="D1041" s="119"/>
      <c r="E1041" s="119"/>
      <c r="F1041" s="119"/>
      <c r="G1041" s="119"/>
      <c r="H1041" s="119"/>
      <c r="I1041" s="119"/>
      <c r="J1041" s="119"/>
      <c r="K1041" s="119"/>
      <c r="L1041" s="119"/>
      <c r="M1041" s="170"/>
    </row>
    <row r="1042" spans="1:13" ht="15.75" customHeight="1" x14ac:dyDescent="0.3">
      <c r="A1042" s="119"/>
      <c r="B1042" s="119"/>
      <c r="C1042" s="119"/>
      <c r="D1042" s="119"/>
      <c r="E1042" s="119"/>
      <c r="F1042" s="119"/>
      <c r="G1042" s="119"/>
      <c r="H1042" s="119"/>
      <c r="I1042" s="119"/>
      <c r="J1042" s="119"/>
      <c r="K1042" s="119"/>
      <c r="L1042" s="119"/>
      <c r="M1042" s="170"/>
    </row>
  </sheetData>
  <sheetProtection sheet="1" formatCells="0" formatColumns="0" formatRows="0" sort="0"/>
  <dataConsolidate/>
  <mergeCells count="5">
    <mergeCell ref="I1:L1"/>
    <mergeCell ref="C3:F3"/>
    <mergeCell ref="Q4:R4"/>
    <mergeCell ref="W5:Y5"/>
    <mergeCell ref="Q10:R10"/>
  </mergeCells>
  <conditionalFormatting sqref="H6:H65">
    <cfRule type="expression" dxfId="6" priority="1">
      <formula>AND($H6="",$G6&gt;0)</formula>
    </cfRule>
  </conditionalFormatting>
  <conditionalFormatting sqref="I1">
    <cfRule type="expression" dxfId="5" priority="2">
      <formula>$I$1&lt;&gt;""</formula>
    </cfRule>
  </conditionalFormatting>
  <conditionalFormatting sqref="I6:I65">
    <cfRule type="expression" dxfId="4" priority="5">
      <formula>AND($I6&lt;$D$1,$I6&lt;&gt;"")</formula>
    </cfRule>
    <cfRule type="expression" dxfId="3" priority="6">
      <formula>AND($I6&gt;$B$1,$I6&lt;&gt;"")</formula>
    </cfRule>
  </conditionalFormatting>
  <conditionalFormatting sqref="N1">
    <cfRule type="cellIs" dxfId="2" priority="4" operator="notEqual">
      <formula>1</formula>
    </cfRule>
  </conditionalFormatting>
  <conditionalFormatting sqref="N6:N65">
    <cfRule type="expression" dxfId="1" priority="7">
      <formula>AND($N6&lt;$D$1,$N6&lt;&gt;"")</formula>
    </cfRule>
    <cfRule type="expression" dxfId="0" priority="8">
      <formula>AND($N6&gt;$B$1,$N6&lt;&gt;"")</formula>
    </cfRule>
  </conditionalFormatting>
  <dataValidations count="12">
    <dataValidation type="custom" allowBlank="1" showInputMessage="1" showErrorMessage="1" errorTitle="שגיאת" error="מס' השיעורים אינו יכול לעלות על 5 _x000a_" sqref="G66:G107" xr:uid="{4617DE9A-89F3-4861-9485-E0E2661EEB34}">
      <formula1>AND($G66&lt;=$N$2,$G66&gt;0)</formula1>
    </dataValidation>
    <dataValidation type="custom" allowBlank="1" showInputMessage="1" showErrorMessage="1" error="הציון המקסימלי הינו 100" sqref="E6:E65" xr:uid="{A18ADEB8-026D-4EC3-95A2-4D09397512D5}">
      <formula1>AND($E6&lt;=100,$E6&gt;=0)</formula1>
    </dataValidation>
    <dataValidation type="custom" allowBlank="1" showInputMessage="1" showErrorMessage="1" sqref="D6:D65" xr:uid="{319D8944-5803-455F-9DA0-61D313E84E73}">
      <formula1>AND($D6&lt;=100,$D6&gt;=0)</formula1>
    </dataValidation>
    <dataValidation type="custom" allowBlank="1" showInputMessage="1" showErrorMessage="1" sqref="C6:C65" xr:uid="{A931CDDB-28E8-4777-9478-2A9AE7098B33}">
      <formula1>AND($C6&lt;=100,$C6&gt;=0)</formula1>
    </dataValidation>
    <dataValidation type="custom" allowBlank="1" showInputMessage="1" showErrorMessage="1" sqref="E66:E107" xr:uid="{638AE81F-9922-46AA-9279-1CA225049E70}">
      <formula1>AND($D66&lt;=100,$D66&gt;0)</formula1>
    </dataValidation>
    <dataValidation type="custom" allowBlank="1" showInputMessage="1" showErrorMessage="1" error="הציון המקסימלי הינו 100" sqref="E66:E141 D66:D139" xr:uid="{7AA5063D-78EC-4D3A-9EB1-21F5BFDB4996}">
      <formula1>AND($D66&lt;=100,$D66&gt;=0)</formula1>
    </dataValidation>
    <dataValidation type="custom" allowBlank="1" showInputMessage="1" showErrorMessage="1" error="הציון המקסימלי הינו 100" sqref="F6:F65" xr:uid="{0D49EA0E-F410-46F6-A138-9CB7D419D9DF}">
      <formula1>AND($F6&lt;=100,$F6&gt;=0)</formula1>
    </dataValidation>
    <dataValidation type="custom" allowBlank="1" showInputMessage="1" showErrorMessage="1" errorTitle="שגיאה" error="הציון המקסימלי הינו 100" sqref="J6:J65" xr:uid="{2C06865F-355C-4533-9FA7-814C195B1F25}">
      <formula1>AND($J6&lt;=100,$J6&gt;0)</formula1>
    </dataValidation>
    <dataValidation type="custom" allowBlank="1" showInputMessage="1" showErrorMessage="1" errorTitle="שגיאה" error="הציון המקסימלי הינו 100" sqref="K6:K65" xr:uid="{E02ACF4E-0242-4E6C-829F-69B5CFC42F07}">
      <formula1>AND($K6&lt;=100,$K6&gt;0)</formula1>
    </dataValidation>
    <dataValidation type="custom" allowBlank="1" showInputMessage="1" showErrorMessage="1" errorTitle="שגיאה" error="הניקוד המקסימלי למשימת ההעשרה הוא 5" sqref="L6:L65" xr:uid="{A782EE0E-C7A9-4D6C-859D-3A7B9E4A98F8}">
      <formula1>AND($L6&lt;=5,$L6&gt;0)</formula1>
    </dataValidation>
    <dataValidation type="custom" allowBlank="1" showInputMessage="1" showErrorMessage="1" errorTitle="שגיאה" error="מס' השיעורים המקסימלי  הוא 4" sqref="H6:H65" xr:uid="{3A4477BF-879A-4421-A555-CE70D76363BA}">
      <formula1>AND($H6&lt;=סך_שיעורים_בקורס,$H6&gt;0)</formula1>
    </dataValidation>
    <dataValidation type="custom" allowBlank="1" showInputMessage="1" showErrorMessage="1" errorTitle="שגיאה" error="הציון המקסימלי הינו 100" sqref="G6:G65" xr:uid="{FECDAAA4-B2EE-4F53-86D5-C43DBF0FFCD3}">
      <formula1>AND($G6&lt;=100,$G6&gt;0)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מישוב למדינה</vt:lpstr>
      <vt:lpstr>מדינת ישראל</vt:lpstr>
      <vt:lpstr>'מדינת ישראל'!סך_שיעורים_בקורס</vt:lpstr>
      <vt:lpstr>סך_שיעורים_בקורס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חביבה</cp:lastModifiedBy>
  <dcterms:created xsi:type="dcterms:W3CDTF">2022-08-25T12:27:44Z</dcterms:created>
  <dcterms:modified xsi:type="dcterms:W3CDTF">2023-06-27T13:02:51Z</dcterms:modified>
</cp:coreProperties>
</file>